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05" windowWidth="15375" windowHeight="8610"/>
  </bookViews>
  <sheets>
    <sheet name="Лист1" sheetId="1" r:id="rId1"/>
    <sheet name="Лист2" sheetId="3" r:id="rId2"/>
  </sheets>
  <definedNames>
    <definedName name="_xlnm._FilterDatabase" localSheetId="0" hidden="1">Лист1!$C$1:$C$472</definedName>
    <definedName name="_xlnm.Print_Area" localSheetId="0">Лист1!$A$1:$I$430</definedName>
  </definedNames>
  <calcPr calcId="145621"/>
</workbook>
</file>

<file path=xl/calcChain.xml><?xml version="1.0" encoding="utf-8"?>
<calcChain xmlns="http://schemas.openxmlformats.org/spreadsheetml/2006/main">
  <c r="I409" i="1" l="1"/>
  <c r="I407" i="1" s="1"/>
  <c r="I261" i="1"/>
  <c r="I259" i="1"/>
  <c r="I272" i="1"/>
  <c r="I271" i="1"/>
  <c r="I260" i="1" s="1"/>
  <c r="I277" i="1"/>
  <c r="I275" i="1"/>
  <c r="I276" i="1"/>
  <c r="I291" i="1"/>
  <c r="I257" i="1"/>
  <c r="I256" i="1"/>
  <c r="I252" i="1" s="1"/>
  <c r="I242" i="1"/>
  <c r="I241" i="1"/>
  <c r="I220" i="1"/>
  <c r="I223" i="1"/>
  <c r="I212" i="1"/>
  <c r="I213" i="1"/>
  <c r="I214" i="1"/>
  <c r="I76" i="1"/>
  <c r="I17" i="1"/>
  <c r="I21" i="1"/>
  <c r="I12" i="1"/>
  <c r="I266" i="1" l="1"/>
  <c r="I211" i="1"/>
  <c r="I336" i="1"/>
  <c r="I345" i="1"/>
  <c r="I372" i="1"/>
  <c r="I65" i="1" l="1"/>
  <c r="I405" i="1" l="1"/>
  <c r="I403" i="1"/>
  <c r="I169" i="1"/>
  <c r="I112" i="1"/>
  <c r="I110" i="1" s="1"/>
  <c r="I351" i="1" l="1"/>
  <c r="I94" i="1"/>
  <c r="I93" i="1" s="1"/>
  <c r="I83" i="1"/>
  <c r="I73" i="1"/>
  <c r="I39" i="1"/>
  <c r="I38" i="1" s="1"/>
  <c r="I26" i="1"/>
  <c r="I25" i="1" s="1"/>
  <c r="I10" i="1"/>
  <c r="I9" i="1" l="1"/>
  <c r="I66" i="1"/>
  <c r="I64" i="1" s="1"/>
  <c r="I67" i="1"/>
  <c r="H241" i="1" l="1"/>
  <c r="H237" i="1" s="1"/>
  <c r="H242" i="1"/>
  <c r="I258" i="1" l="1"/>
  <c r="I239" i="1"/>
  <c r="I218" i="1"/>
  <c r="I415" i="1" l="1"/>
  <c r="H211" i="1"/>
  <c r="I383" i="1"/>
  <c r="I312" i="1"/>
  <c r="I240" i="1" l="1"/>
  <c r="I416" i="1" l="1"/>
  <c r="I237" i="1"/>
  <c r="H110" i="1"/>
  <c r="I417" i="1" l="1"/>
  <c r="I414" i="1" s="1"/>
  <c r="H417" i="1"/>
  <c r="H405" i="1" l="1"/>
  <c r="H403" i="1"/>
  <c r="H383" i="1"/>
  <c r="H169" i="1"/>
  <c r="H38" i="1" l="1"/>
  <c r="H25" i="1"/>
  <c r="H415" i="1" l="1"/>
  <c r="H252" i="1"/>
  <c r="H64" i="1"/>
  <c r="H258" i="1" l="1"/>
  <c r="H407" i="1" l="1"/>
  <c r="H345" i="1" l="1"/>
  <c r="H351" i="1"/>
  <c r="H355" i="1"/>
  <c r="H312" i="1"/>
  <c r="H416" i="1" l="1"/>
  <c r="H414" i="1" s="1"/>
  <c r="H9" i="1" l="1"/>
  <c r="H218" i="1" l="1"/>
  <c r="H76" i="1"/>
  <c r="H266" i="1" l="1"/>
  <c r="H223" i="1"/>
  <c r="H67" i="1"/>
  <c r="H17" i="1"/>
  <c r="H21" i="1" l="1"/>
</calcChain>
</file>

<file path=xl/sharedStrings.xml><?xml version="1.0" encoding="utf-8"?>
<sst xmlns="http://schemas.openxmlformats.org/spreadsheetml/2006/main" count="1187" uniqueCount="491">
  <si>
    <t>N п/п</t>
  </si>
  <si>
    <t>Наименование подпрограммы, основного мероприятия, мероприятия, контрольного события программы</t>
  </si>
  <si>
    <t>Ответственный исполнитель</t>
  </si>
  <si>
    <t>План</t>
  </si>
  <si>
    <t>Факт</t>
  </si>
  <si>
    <t>Источник финансирования</t>
  </si>
  <si>
    <t>План на отчетную дату</t>
  </si>
  <si>
    <t>Кассовое исполнение на отчетную дату</t>
  </si>
  <si>
    <t>1.1.</t>
  </si>
  <si>
    <t>Подпрограмма 1 "Развитие дошкольного образования"</t>
  </si>
  <si>
    <t>Подпрограмма 2 "Развитие общего и дополнительного образования"</t>
  </si>
  <si>
    <t>Подпрограмма 3 "Дети и молодежь города Сыктывкара"</t>
  </si>
  <si>
    <t>всего</t>
  </si>
  <si>
    <t>ФБ</t>
  </si>
  <si>
    <t>РБ</t>
  </si>
  <si>
    <t>МБ</t>
  </si>
  <si>
    <t xml:space="preserve"> </t>
  </si>
  <si>
    <t>Начальник отдела экономического анализа и прогнозирования Управления дошкольного образования администрации МО ГО "Сыктывкар" Гуторова О.В.</t>
  </si>
  <si>
    <t>Начальник отдела развития дошкольного образования и инноваций Управления дошкольного образования администрации МО ГО "Сыктывкар" Коданева Е.Н.</t>
  </si>
  <si>
    <t>х</t>
  </si>
  <si>
    <t>Начальник управления бюджетного учреждения "УКС МО ГО "Сыктывкар" Садовский А.В.</t>
  </si>
  <si>
    <t>Заместитель начальника Управления дошкольного образования администрации МО ГО "Сыктывкар" Ганов М.И.</t>
  </si>
  <si>
    <t>Заместитель начальника отдела обеспечения комплексной безопасности Управления дошкольного образования администрации МО ГО "Сыктывкар" Выучейская А.Ф.</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</si>
  <si>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t>
  </si>
  <si>
    <t>Начальник отдела общего образования управления образования администрации МО ГО "Сыктывкар" Порошкина О.В., начальник отдела финансово-экономической работы управления образования администрации МО ГО "Сыктывкар" Борисова С.В.</t>
  </si>
  <si>
    <t>Начальник отдела общего образования управления образования администрации МО ГО "Сыктывкар" Порошкина О.В., директор МУ ДПО "ЦРО" Гузь И.Н.</t>
  </si>
  <si>
    <t>Начальник отдела общего образования управления образования администрации МО ГО "Сыктывкар" Порошкина О.В.</t>
  </si>
  <si>
    <t>Директор МУ ДПО "ЦРО" Гузь И.Н.</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</si>
  <si>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Меньшикова Т.С.</t>
  </si>
  <si>
    <t>Начальник отдела финансово-экономической работы управления образования администрации МО ГО "Сыктывкар" Борисова С.В.</t>
  </si>
  <si>
    <t>Заместитель начальника отдела финансово-экономической работы управления образования администрации МО ГО "Сыктывкар" Кислякова М.Н.</t>
  </si>
  <si>
    <t>по мере поступления заявок</t>
  </si>
  <si>
    <t>До 20 числа месяца, следующего за отчетным кварталом</t>
  </si>
  <si>
    <t>выполнено в срок</t>
  </si>
  <si>
    <t>1.2.</t>
  </si>
  <si>
    <t>2.1.</t>
  </si>
  <si>
    <t>2.2.</t>
  </si>
  <si>
    <t>3.1.</t>
  </si>
  <si>
    <t>3.2.</t>
  </si>
  <si>
    <t>5.</t>
  </si>
  <si>
    <t>5.1.</t>
  </si>
  <si>
    <t>6.</t>
  </si>
  <si>
    <t>9.</t>
  </si>
  <si>
    <t>10.</t>
  </si>
  <si>
    <t>10.1.</t>
  </si>
  <si>
    <t>10.2.</t>
  </si>
  <si>
    <t>11.</t>
  </si>
  <si>
    <t>11.1.</t>
  </si>
  <si>
    <t>12.</t>
  </si>
  <si>
    <t>12.1.</t>
  </si>
  <si>
    <t>12.2.</t>
  </si>
  <si>
    <t>13.1.</t>
  </si>
  <si>
    <t>14.</t>
  </si>
  <si>
    <t>14.1.</t>
  </si>
  <si>
    <t>15.</t>
  </si>
  <si>
    <t>15.1.</t>
  </si>
  <si>
    <t>16.</t>
  </si>
  <si>
    <t>16.1.</t>
  </si>
  <si>
    <t>17.</t>
  </si>
  <si>
    <t>17.1.</t>
  </si>
  <si>
    <t>18.</t>
  </si>
  <si>
    <t>18.1.</t>
  </si>
  <si>
    <t>19.</t>
  </si>
  <si>
    <t>19.1.</t>
  </si>
  <si>
    <t>20.</t>
  </si>
  <si>
    <t>20.1.</t>
  </si>
  <si>
    <t>21.</t>
  </si>
  <si>
    <t>21.1.</t>
  </si>
  <si>
    <t>22.</t>
  </si>
  <si>
    <t>24.</t>
  </si>
  <si>
    <t>26.</t>
  </si>
  <si>
    <t>28.</t>
  </si>
  <si>
    <t>29.</t>
  </si>
  <si>
    <t>30.</t>
  </si>
  <si>
    <t>-</t>
  </si>
  <si>
    <t>Всего</t>
  </si>
  <si>
    <t xml:space="preserve">                             Форма мониторинга
             реализации муниципальной программы (квартальная)
</t>
  </si>
  <si>
    <t>Ответственный испольнитель: Управление образования администрации МО ГО "Сыктывкар"</t>
  </si>
  <si>
    <t>6.1.</t>
  </si>
  <si>
    <t xml:space="preserve">Заместитель начальника Управления дошкольного образования администрации МО ГО «Сыктывкар» Боровкова Н.В.
</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</si>
  <si>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</si>
  <si>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директор МУ ДПО "ЦРО" Гузь И.Н.</t>
  </si>
  <si>
    <t xml:space="preserve">Вывод об эффективности реализации муниципальной программы за отчетный квартал:
</t>
  </si>
  <si>
    <t>1.3.</t>
  </si>
  <si>
    <t>7.</t>
  </si>
  <si>
    <t>7.1.</t>
  </si>
  <si>
    <t>8.</t>
  </si>
  <si>
    <t>8.1.</t>
  </si>
  <si>
    <t>9.2.</t>
  </si>
  <si>
    <t>13.2.</t>
  </si>
  <si>
    <t>13.3.</t>
  </si>
  <si>
    <t>13.4.</t>
  </si>
  <si>
    <t>16.2.</t>
  </si>
  <si>
    <t>срок не наступил</t>
  </si>
  <si>
    <t>Начальник управления архитектуры, городского строительства и землепользования администрации МО ГО "Сыктывкар" Мартынова Е.В.</t>
  </si>
  <si>
    <t xml:space="preserve">Заместитель начальника Управления дошкольного образования администрации МО ГО "Сыктывкар" Ганов М.И.
</t>
  </si>
  <si>
    <t>Начальник отдела развития дошкольного образования Управления дошкольного образования администрации МО ГО "Сыктывкар" Коданева Е.Н.</t>
  </si>
  <si>
    <t>Начальник отдела предоставления муниципальных услуг Управления дошкольного образования администрации МО ГО "Сыктывкар" Кохтенко Л.Н.</t>
  </si>
  <si>
    <t xml:space="preserve">Начальник отдела развития дошкольного образования и инноваций Управления дошкольного образования администрации МО ГО «Сыктывкар»  Коданева Е.Н.
</t>
  </si>
  <si>
    <t>Начальник отдела развития дошкольного образования и инноваций Управления дошкольного образования администрации МО ГО «Сыктывкар»  Коданева Е.Н.</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</si>
  <si>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МОУ "СОШ N 3" Киваева Г.В. и.о. директора МБУ "ЦОД ОО" Самонова А.П.</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</si>
  <si>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МОУ "СОШ N 3" Киваева Г.В. и.о. директора МБУ "ЦОД ОО" Самонова А.П.
</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</si>
  <si>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МАОУ "СОШ N 38" Аверина Н.М., и.о. директора МБУ "ЦОД ОО" Самонова А.П.
</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</si>
  <si>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МАОУ "СОШ N 38" Аверина Н.М., и.о. директора МБУ "ЦОД ОО" Самонова А.П.</t>
  </si>
  <si>
    <t>Заместитель начальника управления образования администрации МО ГО "Сыктывкар" Геллерт Е.Е., начальник отдела воспитания, дополнительного образования и молодежной политики управления образования администрации МО ГО "Сыктывкар" Аюгова М.М.</t>
  </si>
  <si>
    <t>Ежемесячно</t>
  </si>
  <si>
    <t>Ежеквартально</t>
  </si>
  <si>
    <t>Подпрограмма 4 "Обеспечение создания условий для реализации муниципальной программы"</t>
  </si>
  <si>
    <t xml:space="preserve">Начальник отдела развития дошкольного образования и инноваций Управления дошкольного образования администрации МО ГО «Сыктывкар» Коданева Е.Н.
</t>
  </si>
  <si>
    <t>Ежеквартально до 10 числа месяца, следующего за отчетным кварталом</t>
  </si>
  <si>
    <t>25.</t>
  </si>
  <si>
    <t>25.1.</t>
  </si>
  <si>
    <t>31.</t>
  </si>
  <si>
    <t>32.</t>
  </si>
  <si>
    <t>Eжеквартально до 20 числа месяца, следующего за отчетным кварталом</t>
  </si>
  <si>
    <t>Eжемесячно до 15 числа месяца, следующего за отчетным месяцем</t>
  </si>
  <si>
    <t>Eжемесячно до 5 числа следующего за отчетным</t>
  </si>
  <si>
    <t>В регламентные сроки</t>
  </si>
  <si>
    <t>По мере поступления заявлений</t>
  </si>
  <si>
    <t>Eжеквартально до 8 числа месяца, следующего за отчетным кварталом</t>
  </si>
  <si>
    <t>Eжеквартально до 12 числа месяца, следующего за отчетным кварталом</t>
  </si>
  <si>
    <t>"Бюджет МО ГО "Сыктывкар"</t>
  </si>
  <si>
    <t>Статус мероприятия, контрольного события</t>
  </si>
  <si>
    <t>Дата наступления и содержание мероприятия, контрольного события в отчетном периоде</t>
  </si>
  <si>
    <t>Расходы на реализацию основного мероприятия, мероприятия программы, тыс. руб.</t>
  </si>
  <si>
    <t>Заместители начальника Управления дошкольного образования администрации МО ГО "Сыктывкар" Боровкова Н.В., Гудырева Т.А.</t>
  </si>
  <si>
    <t>Заместитель начальника Управления дошкольного образования администрации МО ГО "Сыктывкар" Иевлева Т.С.</t>
  </si>
  <si>
    <t>Заместитель начальника Управления дошкольного образования администрации МО ГО "Сыктывкар" Боровкова Н.В., Гудырева Т.А.</t>
  </si>
  <si>
    <t>Заместители начальника Управления дошкольного образования администрации МО ГО "Сыктывкар" Ганов М.И., Боровкова Н.В.</t>
  </si>
  <si>
    <t xml:space="preserve">Заместитель начальника Управления дошкольного образования администрации МО ГО "Сыктывкар" Боровкова Н.В.
</t>
  </si>
  <si>
    <t>Заместитель начальника управления образования администрации МО ГО "Сыктывкар" Котелина Е.Е., директор МУ ДПО "ЦРО" Гузь И.Н.</t>
  </si>
  <si>
    <t>26.1.</t>
  </si>
  <si>
    <t xml:space="preserve">500,0
</t>
  </si>
  <si>
    <t xml:space="preserve">срок не наступил </t>
  </si>
  <si>
    <t>Заместители начальника Управления дошкольного образования администрации МО ГО "Сыктывкар" Боровкова Н.В., Ганов М.И.</t>
  </si>
  <si>
    <t>Наименование подпрограммы, основного мероприятия, мероприятий, реализуемых в рамках основного мероприятия, контрольного события</t>
  </si>
  <si>
    <t>Ожидаемый непосредственный результат (краткое описание)</t>
  </si>
  <si>
    <t>Срок начала реализации</t>
  </si>
  <si>
    <t>Срок окончания реализации (дата контрольного события)</t>
  </si>
  <si>
    <t>Ресурсное обеспечение (тыс. руб.)</t>
  </si>
  <si>
    <t>Источники финансирования</t>
  </si>
  <si>
    <t>Сумма</t>
  </si>
  <si>
    <t>Начальник Управления дошкольного образования администрации МО ГО "Сыктывкар" Дейнеко Г.В.</t>
  </si>
  <si>
    <t>Доступность дошкольного образования для детей в возрасте от двух месяцев до трех лет - 90%.</t>
  </si>
  <si>
    <t>Уровень удовлетворенности населения МО ГО "Сыктывкар" качеством предоставления муниципальных услуг в сфере дошкольного образования - 85%</t>
  </si>
  <si>
    <t>ВИ</t>
  </si>
  <si>
    <t>Основное мероприятие 1.1.1. Обеспечение деятельности (оказание услуг) муниципальных учреждений (организаций)</t>
  </si>
  <si>
    <t>Доля детей в возрасте 1 - 7 лет, получающих дошкольную образовательную услугу и (или) услугу по их содержанию в муниципальных дошкольных образовательных учреждениях, в общей численности детей в возрасте 1 - 7 лет - 99%</t>
  </si>
  <si>
    <t>Мероприятие 1.1.1.1. 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</si>
  <si>
    <t>Выполнение муниципального задания в полном объеме всеми муниципальными образовательными организациями</t>
  </si>
  <si>
    <t>Контрольное событие 1</t>
  </si>
  <si>
    <t>Проведен мониторинг выполнения муниципального задания муниципальными образовательными организациями</t>
  </si>
  <si>
    <t>x</t>
  </si>
  <si>
    <t>ежеквартально до 12 числа месяца, следующего за отчетным кварталом</t>
  </si>
  <si>
    <t>Мероприятие 1.1.1.2</t>
  </si>
  <si>
    <t>Оплата муниципальными образовательными организациями платежей по коммунальным услугам (ТКО)</t>
  </si>
  <si>
    <t>Отсутствие просроченной задолженности по оплате коммунальных услуг (ТКО) во всех муниципальных образовательных организациях</t>
  </si>
  <si>
    <t>Контрольное событие 2</t>
  </si>
  <si>
    <t>Проведен мониторинг кредиторской задолженности по оплате муниципальными образовательными организациями расходов по коммунальным услугам (ТКО)</t>
  </si>
  <si>
    <t>ежеквартально до 20 числа месяца, следующего за отчетным кварталом</t>
  </si>
  <si>
    <t>Мероприятие 1.1.1.3. 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t>
  </si>
  <si>
    <t>Выполнение муниципального задания в полном объеме иными организациями, функции и полномочия учредителя, которых осуществляет Управление дошкольного образования администрации МО ГО "Сыктывкар"</t>
  </si>
  <si>
    <t>Контрольное событие 3</t>
  </si>
  <si>
    <t>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t>
  </si>
  <si>
    <t>Основное мероприятие 1.1.2. Реализация муниципальными дошкольными организациями и муниципальными общеобразовательными организациями образовательных программ</t>
  </si>
  <si>
    <t>Реализация образовательных программ в полном объеме</t>
  </si>
  <si>
    <t>Мероприятие 1.1.2.1. Организация предоставления общедоступного бесплатного дошкольного образования в муниципальных дошкольных образовательных организациях</t>
  </si>
  <si>
    <t>Созданы условия для предоставления муниципальными дошкольными образовательными организациями бесплатного дошкольного образования</t>
  </si>
  <si>
    <t>Контрольное событие 4</t>
  </si>
  <si>
    <t>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t>
  </si>
  <si>
    <t>Мероприятие 1.1.2.2.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t>
  </si>
  <si>
    <t>Достижение средней заработной платы педагогических работников муниципальных дошкольных образовательных организаций установленного целевого показателя заработной платы организаций общего образования в Республике Коми - 100%</t>
  </si>
  <si>
    <t>Контрольное событие 5</t>
  </si>
  <si>
    <t>Проведен мониторинг средней заработной платы педагогических работников муниципальных дошкольных образовательных организаций</t>
  </si>
  <si>
    <t>ежеквартально до 8 числа месяца, следующего за отчетным кварталом</t>
  </si>
  <si>
    <t>Основное мероприятие 1.1.3.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</si>
  <si>
    <t>Доля родителей (законных представителей), воспользовавшихся правом на получение компенсации части родительской платы, в общей численности родителей (законных представителей), имеющих указанное право - 30%</t>
  </si>
  <si>
    <t>Мероприятие 1.1.3.1.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</si>
  <si>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Реализована государственная гарантия на получение компенсации за содержание ребенка (присмотр и уход за ребенком) в муниципальных дошкольных образовательных организациях</t>
  </si>
  <si>
    <t>Контрольное событие 6</t>
  </si>
  <si>
    <t>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</si>
  <si>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по мере поступления заявлений</t>
  </si>
  <si>
    <t>Контрольное событие 7</t>
  </si>
  <si>
    <t>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</si>
  <si>
    <t>в регламентные сроки</t>
  </si>
  <si>
    <t>Мероприятие 1.1.3.2.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</si>
  <si>
    <t>Перечислена субвенция муниципальным дошкольным образовательным организациям на предоставление компенсации родительской платы за присмотр и уход за детьми дошкольным образовательным организациям</t>
  </si>
  <si>
    <t>Контрольное событие 8</t>
  </si>
  <si>
    <t>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</si>
  <si>
    <t>Основное мероприятие 1.1.4. Строительство, приобретение и реконструкция объектов дошкольного образования, в том числе в рамках реализации мероприятий регионального проекта "Содействие занятости"</t>
  </si>
  <si>
    <t>Организовано создание новых мест в дошкольных образовательных организациях</t>
  </si>
  <si>
    <t>Мероприятие 1.1.4.1. Строительство детского сада по ул. Тентюковская, 505/2, г. Сыктывкар, Республика Коми</t>
  </si>
  <si>
    <t>Утвержденная проектно-сметная и рабочая документация</t>
  </si>
  <si>
    <t>Контрольное событие 9</t>
  </si>
  <si>
    <t>Выполнены инженерные изыскания, разработана проектная и сметная документация</t>
  </si>
  <si>
    <t>Контрольное событие 10</t>
  </si>
  <si>
    <t>Получено положительное заключение государственной экспертизы инженерных изысканий и проектной документации (включая сметную документацию)</t>
  </si>
  <si>
    <t>Контрольное событие 11</t>
  </si>
  <si>
    <t>Разработана рабочая документация. Утверждена проектная, сметная и рабочая документация</t>
  </si>
  <si>
    <t>Основное мероприятие 1.1.5. Обеспечение доступности приоритетных объектов и услуг в приоритетных сферах жизнедеятельности инвалидов и других маломобильных групп населения</t>
  </si>
  <si>
    <t>Доля муниципальных дошкольных образовательных организаций, в которых создана универсальная безбарьерная среда для инклюзивного образования детей-инвалидов, в общем количестве муниципальных дошкольных образовательных организаций - 25%</t>
  </si>
  <si>
    <t>Мероприятие 1.1.5.1.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</si>
  <si>
    <t>Соответствие объектов муниципальных дошкольных образовательных организаций требованиям архитектурной доступности для инвалидов и других маломобильных групп населения</t>
  </si>
  <si>
    <t>Контрольное событие 12</t>
  </si>
  <si>
    <t>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</si>
  <si>
    <t>Основное мероприятие 1.1.6. Создание условий для функционирования муниципальных учреждений (организаций)</t>
  </si>
  <si>
    <t>Доля муниципальных образовательных организаций, в зданиях которых проведены капитальные и текущие ремонты в целях приведения в соответствие с требованиями санитарно-эпидемиологической безопасности, в общем количестве зданий муниципальных дошкольных образовательных организаций - 57%</t>
  </si>
  <si>
    <t>Доля муниципальных дошкольных образовательных организаций, в которых выполнены мероприятия по обеспечению комплексной безопасности - 80%</t>
  </si>
  <si>
    <t>Мероприятие 1.1.6.1. Выполнение ремонтных работ муниципальными дошкольными образовательными организациями</t>
  </si>
  <si>
    <t>Соответствие зданий муниципальных дошкольных образовательных организаций требованиям санитарно-эпидемиологической безопасности</t>
  </si>
  <si>
    <t>Контрольное событие 13</t>
  </si>
  <si>
    <t>Проведен мониторинг выполнения ремонтных работ муниципальными дошкольными образовательными организациями</t>
  </si>
  <si>
    <t>Мероприятие 1.1.6.2. Проведение мероприятий по обеспечению комплексной безопасности муниципальными дошкольными образовательными организациями</t>
  </si>
  <si>
    <t>Проведение противопожарных мероприятий в 70% муниципальных дошкольных образовательных организациях.</t>
  </si>
  <si>
    <t>Отсутствие не исполненных в срок предписаний отдела пожарного надзора</t>
  </si>
  <si>
    <t>Контрольное событие 14</t>
  </si>
  <si>
    <t>Проведен мониторинг выполнения работ муниципальными дошкольными образовательными организациями по обеспечению пожарной безопасности</t>
  </si>
  <si>
    <t>Контрольное событие 15</t>
  </si>
  <si>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</si>
  <si>
    <t>ежемесячно до 5 числа месяца следующего за отчетным месяцем</t>
  </si>
  <si>
    <t>Контрольное событие 16</t>
  </si>
  <si>
    <t>Проведен мониторинг выполнения работ муниципальными дошкольными образовательными организациями по обеспечению антитеррористической защищенности</t>
  </si>
  <si>
    <t>Основное мероприятие 1.1.7.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</si>
  <si>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Заместитель начальника Управления дошкольного образования администрации МО ГО "Сыктывкар" Боровкова Н.В.</t>
  </si>
  <si>
    <t>Доля педагогических работников муниципальных дошкольных образовательных организаций, работающих и проживающих в сельских населенных пунктах или поселках городского типа, воспользовавшихся правом на получение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в общей численности педагогических работников, имеющих указанное право - 100%</t>
  </si>
  <si>
    <t>Мероприятие 1.1.7.1.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</si>
  <si>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Соблюдение законодательства в части предоставления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</si>
  <si>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Контрольное событие 17</t>
  </si>
  <si>
    <t>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</si>
  <si>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Основное мероприятие 1.1.8. Реализация отдельных мероприятий регионального проекта "Поддержка семей, имеющих детей"</t>
  </si>
  <si>
    <t>Количество услуг психолого-педагогической, методической и консультативной помощи родителям (законным представителям) детей дошкольного возраста - 7 000 ед.</t>
  </si>
  <si>
    <t>Доля граждан, положительно оценивших качество услуг методической, психолого-педагогической, диагностической и консультативной помощи, от общего числа обратившихся за получением услуги - 95%</t>
  </si>
  <si>
    <t>Мероприятие 1.1.8.1. Оказание методической, психолого-педагогической, диагностической и консультативной помощи родителям (законном представителям) в муниципальных дошкольных образовательных организациях</t>
  </si>
  <si>
    <t>Методическая психолого-педагогическая, диагностическая и консультативная помощь оказывается в 100% муниципальных дошкольных образовательных организаций</t>
  </si>
  <si>
    <t>Контрольное событие 18</t>
  </si>
  <si>
    <t>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</si>
  <si>
    <t>ежемесячно до 15 числа месяца, следующего за отчетным месяцем</t>
  </si>
  <si>
    <t>Основное мероприятие 1.1.9. Финансовая поддержка юридических лиц и индивидуальных предпринимателей, оказывающих услугу по дошкольному образованию и (или) присмотру и уходу за детьми</t>
  </si>
  <si>
    <t>Количество юридических лиц и индивидуальных предпринимателей, оказывающих услугу по реализации основных образовательных программ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 получателей финансовой поддержки - 4</t>
  </si>
  <si>
    <t>Всего:</t>
  </si>
  <si>
    <t>23.</t>
  </si>
  <si>
    <t>24.1.</t>
  </si>
  <si>
    <t>27.</t>
  </si>
  <si>
    <t>27.1.</t>
  </si>
  <si>
    <t>Бюджет МО ГО "Сыктывкар"</t>
  </si>
  <si>
    <t xml:space="preserve">31.12.2023
</t>
  </si>
  <si>
    <t xml:space="preserve">Начальник отдела экономического анализа и прогнозирования Управления дошкольного образования администрации МО ГО «Сыктывкар» Гуторова О.В.
</t>
  </si>
  <si>
    <t>Начальник отдела экономического анализа и прогнозирования Управления дошкольного образования администрации МО ГО «Сыктывкар» Гуторова О.В.</t>
  </si>
  <si>
    <t xml:space="preserve">Начальник отдела предоставления муниципальных услуг Управления дошкольного образования администрации
МО ГО «Сыктывкар» Валиуллина Е.Е.
</t>
  </si>
  <si>
    <t>Заместитель начальника отдела обеспечения комплексной безопасности Управления дошкольного образования администрации МО ГО "Сыктывкар" Туголуков Л.Г.</t>
  </si>
  <si>
    <t xml:space="preserve">Заместитель начальника отдела обеспечения комплексной безопасности Управления дошкольного образования администрации МО ГО "Сыктывкар" Туголуков Л.Г.
</t>
  </si>
  <si>
    <t xml:space="preserve">ежеквартально до 20 числа месяца следующего за отчетным кварталом
</t>
  </si>
  <si>
    <t>ежеквартально до 20 числа месяца следующего за отчетным кварталом</t>
  </si>
  <si>
    <t xml:space="preserve">Начальник отдела развития дошкольного образования Управления дошкольного образования администрации МО ГО "Сыктывкар" Коданева Е.Н.
</t>
  </si>
  <si>
    <t>Начальник отдела предоставления муниципальных услуг Управления дошкольного образования администрации
МО ГО «Сыктывкар» Валиуллина Е.Е.</t>
  </si>
  <si>
    <t>Заместители начальника управления образования администрации МО ГО "Сыктывкар" Котелина Н.Е., Геллерт Е.Е., Дышев А.А.</t>
  </si>
  <si>
    <t>3 квартал 2023</t>
  </si>
  <si>
    <t>Заместители начальника управления образования администрации МО ГО "Сыктывкар" Котелина Н.Е., Дышев А.А.</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</si>
  <si>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</si>
  <si>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</si>
  <si>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</si>
  <si>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4 квартал 2023</t>
  </si>
  <si>
    <t>Заместители начальника управления образования администрации МО ГО "Сыктывкар" Котелина Н.Е.,Дышев А.А.</t>
  </si>
  <si>
    <t xml:space="preserve">Руководитель службы организации школьного питания управления образования администрации МО ГО "Сыктывкар" Прудников В.Е., начальник отдела финансово-экономической работы управления образования администрации МО ГО "Сыктывкар" Борисова С.В.
</t>
  </si>
  <si>
    <t>Заместитель начальника управления образования администрации МО ГО «Сыктывкар» Котелина Н.Е., консультант отдела общего образования управления образования администрации МО ГО «Сыктывкар» Филимонов К.А.</t>
  </si>
  <si>
    <t xml:space="preserve">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</si>
  <si>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</si>
  <si>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директор МУ ДПО «ЦРО» Гузь И.Н.</t>
  </si>
  <si>
    <t>Заместитель начальника управления образования администрации МО ГО «Сыктывкар» Куликова А.Р., директор МУ ДПО «ЦРО» Гузь И.Н.</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</si>
  <si>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</si>
  <si>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председатель Комитета по управлению муниципальным имуществом Янчук И.Н.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</si>
  <si>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Геллерт Е.Е., 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</si>
  <si>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Заместитель начальника управления образования администрации МО ГО "Сыктывкар" Дышев А.А., Начальник отдела финансово-экономической работы управления образования администрации МО ГО "Сыктывкар" Борисова С.В.</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</si>
  <si>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главный бухгалтер управления образования администрации МО ГО "Сыктывкар" Комарова Л.А., и.о. директора МБУ "ЦОД ОО" Самонова А.П.</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</si>
  <si>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МАУ "МЦ г. Сыктывкара" Рочева Т.Н.</t>
  </si>
  <si>
    <t xml:space="preserve">4 квартал 2023 </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</si>
  <si>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МУ ДПО "ЦРО" Гузь И.Н.</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</si>
  <si>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</si>
  <si>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Начальник отдела воспитания, дополнительного образования и молодежной политики управления образования администрации МО ГО «Сыктывкар»Меньшикова Т.С.</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</si>
  <si>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МУ ДПО «ЦРО» Гузь И.Н.</t>
  </si>
  <si>
    <t xml:space="preserve">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Геллерт Е.Е., Дышев А.А.
</t>
  </si>
  <si>
    <t>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</si>
  <si>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Борисова С.В.</t>
  </si>
  <si>
    <t>Заместитель начальника Управления дошкольного образования администрации МО ГО "Сыктывкар" Иевлева Т.С., Заместитель начальника Управления образования администрации МО ГО "Сыктывкар" Котелина Н.Е.</t>
  </si>
  <si>
    <t>4.</t>
  </si>
  <si>
    <t>4.1.</t>
  </si>
  <si>
    <t>5.2.</t>
  </si>
  <si>
    <t>5.3.</t>
  </si>
  <si>
    <t>5.4.</t>
  </si>
  <si>
    <t>5.5.</t>
  </si>
  <si>
    <t>9.1.</t>
  </si>
  <si>
    <t>11.2.</t>
  </si>
  <si>
    <t>12.3.</t>
  </si>
  <si>
    <t>12.4.</t>
  </si>
  <si>
    <t>12.5.</t>
  </si>
  <si>
    <t>12.6.</t>
  </si>
  <si>
    <t>13.</t>
  </si>
  <si>
    <t>15.2.</t>
  </si>
  <si>
    <t>16.3.</t>
  </si>
  <si>
    <t>16.4.</t>
  </si>
  <si>
    <t>16.5.</t>
  </si>
  <si>
    <t>16.6.</t>
  </si>
  <si>
    <t>19.2.</t>
  </si>
  <si>
    <t>19.3.</t>
  </si>
  <si>
    <t>23.1.</t>
  </si>
  <si>
    <t>26.2.</t>
  </si>
  <si>
    <r>
      <rPr>
        <b/>
        <sz val="13"/>
        <rFont val="Times New Roman"/>
        <family val="1"/>
        <charset val="204"/>
      </rPr>
      <t>Основное мероприятие 1.1.1</t>
    </r>
    <r>
      <rPr>
        <sz val="13"/>
        <rFont val="Times New Roman"/>
        <family val="1"/>
        <charset val="204"/>
      </rPr>
      <t>. Обеспечение деятельности муниципальных учреждений (организаций)</t>
    </r>
  </si>
  <si>
    <r>
      <rPr>
        <b/>
        <sz val="13"/>
        <rFont val="Times New Roman"/>
        <family val="1"/>
        <charset val="204"/>
      </rPr>
      <t xml:space="preserve">Мероприятие 1.1.1.1. </t>
    </r>
    <r>
      <rPr>
        <sz val="13"/>
        <rFont val="Times New Roman"/>
        <family val="1"/>
        <charset val="204"/>
      </rPr>
      <t>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r>
  </si>
  <si>
    <r>
      <rPr>
        <b/>
        <sz val="13"/>
        <rFont val="Times New Roman"/>
        <family val="1"/>
        <charset val="204"/>
      </rPr>
      <t>Контрольное событие 1.</t>
    </r>
    <r>
      <rPr>
        <sz val="13"/>
        <rFont val="Times New Roman"/>
        <family val="1"/>
        <charset val="204"/>
      </rPr>
      <t xml:space="preserve"> Проведен мониторинг выполнения муниципального задания  муниципальными образовательными организациями
</t>
    </r>
  </si>
  <si>
    <r>
      <rPr>
        <b/>
        <sz val="13"/>
        <rFont val="Times New Roman"/>
        <family val="1"/>
        <charset val="204"/>
      </rPr>
      <t>Мероприятие 1.1.1.2.</t>
    </r>
    <r>
      <rPr>
        <sz val="13"/>
        <rFont val="Times New Roman"/>
        <family val="1"/>
        <charset val="204"/>
      </rPr>
      <t xml:space="preserve"> Оплата муниципальными образовательными организациями платежей по коммунальным услугам (ТКО)</t>
    </r>
  </si>
  <si>
    <r>
      <rPr>
        <b/>
        <sz val="13"/>
        <rFont val="Times New Roman"/>
        <family val="1"/>
        <charset val="204"/>
      </rPr>
      <t>Контрольное событие 2.</t>
    </r>
    <r>
      <rPr>
        <sz val="13"/>
        <rFont val="Times New Roman"/>
        <family val="1"/>
        <charset val="204"/>
      </rPr>
      <t xml:space="preserve"> Проведен мониторинг кредиторской задолженности по оплате муниципальными образовательными организациями расходов по коммунальным услугам (ТКО)
</t>
    </r>
  </si>
  <si>
    <r>
      <rPr>
        <b/>
        <sz val="13"/>
        <rFont val="Times New Roman"/>
        <family val="1"/>
        <charset val="204"/>
      </rPr>
      <t xml:space="preserve">Мероприятие 1.1.1.3. </t>
    </r>
    <r>
      <rPr>
        <sz val="13"/>
        <rFont val="Times New Roman"/>
        <family val="1"/>
        <charset val="204"/>
      </rPr>
      <t xml:space="preserve">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</si>
  <si>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3"/>
        <rFont val="Times New Roman"/>
        <family val="1"/>
        <charset val="204"/>
      </rPr>
      <t xml:space="preserve">Контрольное событие 3. </t>
    </r>
    <r>
      <rPr>
        <sz val="13"/>
        <rFont val="Times New Roman"/>
        <family val="1"/>
        <charset val="204"/>
      </rPr>
      <t xml:space="preserve">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</si>
  <si>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3"/>
        <rFont val="Times New Roman"/>
        <family val="1"/>
        <charset val="204"/>
      </rPr>
      <t>Основное мероприятие 1.1.2</t>
    </r>
    <r>
      <rPr>
        <sz val="13"/>
        <rFont val="Times New Roman"/>
        <family val="1"/>
        <charset val="204"/>
      </rPr>
      <t>.  Реализация муниципальными дошкольными организациями и муниципальными общеобразовательными организациями образовательных программ</t>
    </r>
  </si>
  <si>
    <r>
      <rPr>
        <b/>
        <sz val="13"/>
        <rFont val="Times New Roman"/>
        <family val="1"/>
        <charset val="204"/>
      </rPr>
      <t>Мероприятие 1.1.2.1</t>
    </r>
    <r>
      <rPr>
        <sz val="13"/>
        <rFont val="Times New Roman"/>
        <family val="1"/>
        <charset val="204"/>
      </rPr>
      <t>. Организация предоставления общедоступного бесплатного дошкольного образования в муниципальных дошкольных образовательных организациях</t>
    </r>
  </si>
  <si>
    <r>
      <rPr>
        <b/>
        <sz val="13"/>
        <rFont val="Times New Roman"/>
        <family val="1"/>
        <charset val="204"/>
      </rPr>
      <t xml:space="preserve">Контрольное событие 4. </t>
    </r>
    <r>
      <rPr>
        <sz val="13"/>
        <rFont val="Times New Roman"/>
        <family val="1"/>
        <charset val="204"/>
      </rPr>
      <t xml:space="preserve">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
</t>
    </r>
  </si>
  <si>
    <r>
      <rPr>
        <b/>
        <sz val="13"/>
        <rFont val="Times New Roman"/>
        <family val="1"/>
        <charset val="204"/>
      </rPr>
      <t>Мероприятие 1.1.2.2.</t>
    </r>
    <r>
      <rPr>
        <sz val="13"/>
        <rFont val="Times New Roman"/>
        <family val="1"/>
        <charset val="204"/>
      </rPr>
      <t xml:space="preserve">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t>
    </r>
  </si>
  <si>
    <r>
      <rPr>
        <b/>
        <sz val="13"/>
        <rFont val="Times New Roman"/>
        <family val="1"/>
        <charset val="204"/>
      </rPr>
      <t>Контрольное событие 5</t>
    </r>
    <r>
      <rPr>
        <sz val="13"/>
        <rFont val="Times New Roman"/>
        <family val="1"/>
        <charset val="204"/>
      </rPr>
      <t>. Проведен мониторинг средней заработной платы педагогических работников муниципальных дошкольных образовательных организаций</t>
    </r>
  </si>
  <si>
    <r>
      <rPr>
        <b/>
        <sz val="13"/>
        <rFont val="Times New Roman"/>
        <family val="1"/>
        <charset val="204"/>
      </rPr>
      <t>Основное мероприятие 1.1.3</t>
    </r>
    <r>
      <rPr>
        <sz val="13"/>
        <rFont val="Times New Roman"/>
        <family val="1"/>
        <charset val="204"/>
      </rPr>
      <t>.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r>
  </si>
  <si>
    <r>
      <rPr>
        <b/>
        <sz val="13"/>
        <rFont val="Times New Roman"/>
        <family val="1"/>
        <charset val="204"/>
      </rPr>
      <t>Мероприятие 1.1.3.1.</t>
    </r>
    <r>
      <rPr>
        <sz val="13"/>
        <rFont val="Times New Roman"/>
        <family val="1"/>
        <charset val="204"/>
      </rPr>
      <t xml:space="preserve">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</si>
  <si>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3"/>
        <rFont val="Times New Roman"/>
        <family val="1"/>
        <charset val="204"/>
      </rPr>
      <t>Контрольное событие 6</t>
    </r>
    <r>
      <rPr>
        <sz val="13"/>
        <rFont val="Times New Roman"/>
        <family val="1"/>
        <charset val="204"/>
      </rPr>
      <t>. 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</si>
  <si>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3"/>
        <rFont val="Times New Roman"/>
        <family val="1"/>
        <charset val="204"/>
      </rPr>
      <t>Контрольное событие 7.</t>
    </r>
    <r>
      <rPr>
        <sz val="13"/>
        <rFont val="Times New Roman"/>
        <family val="1"/>
        <charset val="204"/>
      </rPr>
      <t xml:space="preserve">  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r>
  </si>
  <si>
    <r>
      <rPr>
        <b/>
        <sz val="13"/>
        <rFont val="Times New Roman"/>
        <family val="1"/>
        <charset val="204"/>
      </rPr>
      <t>Мероприятие 1.1.3.2.</t>
    </r>
    <r>
      <rPr>
        <sz val="13"/>
        <rFont val="Times New Roman"/>
        <family val="1"/>
        <charset val="204"/>
      </rPr>
      <t xml:space="preserve">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r>
  </si>
  <si>
    <r>
      <rPr>
        <b/>
        <sz val="13"/>
        <rFont val="Times New Roman"/>
        <family val="1"/>
        <charset val="204"/>
      </rPr>
      <t>Контрольное событие 8.</t>
    </r>
    <r>
      <rPr>
        <sz val="13"/>
        <rFont val="Times New Roman"/>
        <family val="1"/>
        <charset val="204"/>
      </rPr>
      <t xml:space="preserve"> 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r>
  </si>
  <si>
    <r>
      <rPr>
        <b/>
        <sz val="13"/>
        <rFont val="Times New Roman"/>
        <family val="1"/>
        <charset val="204"/>
      </rPr>
      <t>Основное мероприятие 1.1.5</t>
    </r>
    <r>
      <rPr>
        <sz val="13"/>
        <rFont val="Times New Roman"/>
        <family val="1"/>
        <charset val="204"/>
      </rPr>
      <t xml:space="preserve">. Обеспечение доступности приоритетных объектов и образования в приорететных сферах жизнидеятельности инвалидов и других маломобильных групп населения </t>
    </r>
  </si>
  <si>
    <r>
      <rPr>
        <b/>
        <sz val="13"/>
        <rFont val="Times New Roman"/>
        <family val="1"/>
        <charset val="204"/>
      </rPr>
      <t>Мероприятие 1.1.5.1.</t>
    </r>
    <r>
      <rPr>
        <sz val="13"/>
        <rFont val="Times New Roman"/>
        <family val="1"/>
        <charset val="204"/>
      </rPr>
      <t xml:space="preserve">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</si>
  <si>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rPr>
        <b/>
        <sz val="13"/>
        <rFont val="Times New Roman"/>
        <family val="1"/>
        <charset val="204"/>
      </rPr>
      <t>Контрольное событие 9</t>
    </r>
    <r>
      <rPr>
        <sz val="13"/>
        <rFont val="Times New Roman"/>
        <family val="1"/>
        <charset val="204"/>
      </rPr>
      <t>. 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</si>
  <si>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t xml:space="preserve">Основное мероприятие 1.1.6. </t>
    </r>
    <r>
      <rPr>
        <sz val="13"/>
        <rFont val="Times New Roman"/>
        <family val="1"/>
        <charset val="204"/>
      </rPr>
      <t>Создание условий для функционирования муниципальных учреждений (организаций)</t>
    </r>
  </si>
  <si>
    <r>
      <t xml:space="preserve">Мероприятие 1.1.6.1. </t>
    </r>
    <r>
      <rPr>
        <sz val="13"/>
        <rFont val="Times New Roman"/>
        <family val="1"/>
        <charset val="204"/>
      </rPr>
      <t>Выполнение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</si>
  <si>
    <r>
      <t xml:space="preserve">Контрольное событие 10. </t>
    </r>
    <r>
      <rPr>
        <sz val="13"/>
        <rFont val="Times New Roman"/>
        <family val="1"/>
        <charset val="204"/>
      </rPr>
      <t>Проведен мониторинг выполнения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r>
      <rPr>
        <b/>
        <sz val="13"/>
        <rFont val="Times New Roman"/>
        <family val="1"/>
        <charset val="204"/>
      </rPr>
      <t xml:space="preserve">
</t>
    </r>
  </si>
  <si>
    <r>
      <rPr>
        <b/>
        <sz val="13"/>
        <rFont val="Times New Roman"/>
        <family val="1"/>
        <charset val="204"/>
      </rPr>
      <t xml:space="preserve">Мероприятие 1.1.6.2. </t>
    </r>
    <r>
      <rPr>
        <sz val="13"/>
        <rFont val="Times New Roman"/>
        <family val="1"/>
        <charset val="204"/>
      </rPr>
      <t xml:space="preserve">Проведение мероприятий по обеспечению комплексной безопасности муниципальными дошкольными образовательными организациями
</t>
    </r>
  </si>
  <si>
    <r>
      <rPr>
        <b/>
        <sz val="13"/>
        <rFont val="Times New Roman"/>
        <family val="1"/>
        <charset val="204"/>
      </rPr>
      <t>Контрольное событие 11.</t>
    </r>
    <r>
      <rPr>
        <sz val="13"/>
        <rFont val="Times New Roman"/>
        <family val="1"/>
        <charset val="204"/>
      </rPr>
      <t xml:space="preserve"> Проведен мониторинг выполнения работ муниципальными дошкольными образовательными организациями по обеспечению антитеррористической защищенности       </t>
    </r>
  </si>
  <si>
    <r>
      <rPr>
        <b/>
        <sz val="13"/>
        <rFont val="Times New Roman"/>
        <family val="1"/>
        <charset val="204"/>
      </rPr>
      <t xml:space="preserve">Контрольное событие 12. </t>
    </r>
    <r>
      <rPr>
        <sz val="13"/>
        <rFont val="Times New Roman"/>
        <family val="1"/>
        <charset val="204"/>
      </rPr>
      <t>Проведен мониторинг выполнения работ муниципальными дошкольными образовательными организациями по обеспечению пожарной безопасности</t>
    </r>
  </si>
  <si>
    <r>
      <rPr>
        <b/>
        <sz val="13"/>
        <rFont val="Times New Roman"/>
        <family val="1"/>
        <charset val="204"/>
      </rPr>
      <t xml:space="preserve">Контрольное событие 13. </t>
    </r>
    <r>
      <rPr>
        <sz val="13"/>
        <rFont val="Times New Roman"/>
        <family val="1"/>
        <charset val="204"/>
      </rPr>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r>
  </si>
  <si>
    <r>
      <rPr>
        <b/>
        <sz val="13"/>
        <rFont val="Times New Roman"/>
        <family val="1"/>
        <charset val="204"/>
      </rPr>
      <t xml:space="preserve">Мероприятие 1.1.6.3. </t>
    </r>
    <r>
      <rPr>
        <sz val="13"/>
        <rFont val="Times New Roman"/>
        <family val="1"/>
        <charset val="204"/>
      </rPr>
      <t xml:space="preserve">Реализация народных проектов в сфере образования, прошедших отбор в рамках проекта "Народный бюджет"
</t>
    </r>
  </si>
  <si>
    <r>
      <rPr>
        <b/>
        <sz val="13"/>
        <rFont val="Times New Roman"/>
        <family val="1"/>
        <charset val="204"/>
      </rPr>
      <t xml:space="preserve">Контрольное событие 14. </t>
    </r>
    <r>
      <rPr>
        <sz val="13"/>
        <rFont val="Times New Roman"/>
        <family val="1"/>
        <charset val="204"/>
      </rPr>
      <t xml:space="preserve">Проведен мониторинг выполнения работ муниципальными дошкольными образовательными организациями по реализации народных проектов в сфере образования, прошедших отбор в рамках проекта "Народный бюджет"
</t>
    </r>
  </si>
  <si>
    <r>
      <rPr>
        <b/>
        <sz val="13"/>
        <rFont val="Times New Roman"/>
        <family val="1"/>
        <charset val="204"/>
      </rPr>
      <t>Мероприятие 1.1.6.4.</t>
    </r>
    <r>
      <rPr>
        <sz val="13"/>
        <rFont val="Times New Roman"/>
        <family val="1"/>
        <charset val="204"/>
      </rPr>
      <t xml:space="preserve"> Приобретение основных средств и материальных запасов для оснащения 3-х дошкольных групп на 60 детей в жилом комплексе "Платон", расположенных по адресу Республика Коми, г. Сыктывкар, ул. Тентюковская, д. 320, корпус 2
</t>
    </r>
  </si>
  <si>
    <r>
      <rPr>
        <b/>
        <sz val="13"/>
        <rFont val="Times New Roman"/>
        <family val="1"/>
        <charset val="204"/>
      </rPr>
      <t xml:space="preserve">Контрольное событие 15. </t>
    </r>
    <r>
      <rPr>
        <sz val="13"/>
        <rFont val="Times New Roman"/>
        <family val="1"/>
        <charset val="204"/>
      </rPr>
      <t xml:space="preserve">Отчет о расходовании средств на приобретение основных средств и материальных запасов для оснащения муниципальных дошкольных образовательных организаций
</t>
    </r>
  </si>
  <si>
    <r>
      <rPr>
        <b/>
        <sz val="13"/>
        <rFont val="Times New Roman"/>
        <family val="1"/>
        <charset val="204"/>
      </rPr>
      <t>Мероприятие 1.1.6.5.</t>
    </r>
    <r>
      <rPr>
        <sz val="13"/>
        <rFont val="Times New Roman"/>
        <family val="1"/>
        <charset val="204"/>
      </rPr>
      <t xml:space="preserve"> Приобретение основных средств и материальных запасов для оснащения дошкольных групп на 270 мест в мкр. Кочпон - Чит
</t>
    </r>
  </si>
  <si>
    <r>
      <rPr>
        <b/>
        <sz val="13"/>
        <rFont val="Times New Roman"/>
        <family val="1"/>
        <charset val="204"/>
      </rPr>
      <t xml:space="preserve">Контрольное событие 19. </t>
    </r>
    <r>
      <rPr>
        <sz val="13"/>
        <rFont val="Times New Roman"/>
        <family val="1"/>
        <charset val="204"/>
      </rPr>
      <t xml:space="preserve">Отчет о расходовании средств на приобретение основных средств и материальных запасов для оснащения муниципальных дошкольных образовательных организаций
</t>
    </r>
  </si>
  <si>
    <r>
      <rPr>
        <b/>
        <sz val="13"/>
        <rFont val="Times New Roman"/>
        <family val="1"/>
        <charset val="204"/>
      </rPr>
      <t xml:space="preserve">Мероприятие 1.1.6.6. </t>
    </r>
    <r>
      <rPr>
        <sz val="13"/>
        <rFont val="Times New Roman"/>
        <family val="1"/>
        <charset val="204"/>
      </rPr>
      <t xml:space="preserve">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</si>
  <si>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3"/>
        <rFont val="Times New Roman"/>
        <family val="1"/>
        <charset val="204"/>
      </rPr>
      <t xml:space="preserve">Контрольное событие 16. </t>
    </r>
    <r>
      <rPr>
        <sz val="13"/>
        <rFont val="Times New Roman"/>
        <family val="1"/>
        <charset val="204"/>
      </rPr>
      <t xml:space="preserve">Отчет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</si>
  <si>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3"/>
        <rFont val="Times New Roman"/>
        <family val="1"/>
        <charset val="204"/>
      </rPr>
      <t>Основное мероприятие 1.1.7.</t>
    </r>
    <r>
      <rPr>
        <sz val="13"/>
        <rFont val="Times New Roman"/>
        <family val="1"/>
        <charset val="204"/>
      </rPr>
      <t xml:space="preserve">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</si>
  <si>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Мероприятие 1.1.7.1.</t>
    </r>
    <r>
      <rPr>
        <sz val="13"/>
        <rFont val="Times New Roman"/>
        <family val="1"/>
        <charset val="204"/>
      </rPr>
      <t xml:space="preserve">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</si>
  <si>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Контрольное событие 17.</t>
    </r>
    <r>
      <rPr>
        <sz val="13"/>
        <rFont val="Times New Roman"/>
        <family val="1"/>
        <charset val="204"/>
      </rPr>
      <t xml:space="preserve"> 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</si>
  <si>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Основное мероприятие 1.1.8. </t>
    </r>
    <r>
      <rPr>
        <sz val="13"/>
        <rFont val="Times New Roman"/>
        <family val="1"/>
        <charset val="204"/>
      </rPr>
      <t xml:space="preserve"> Реализация отдельных мероприятий регионального проекта "Поддержка семей, имеющих детей"</t>
    </r>
  </si>
  <si>
    <r>
      <rPr>
        <b/>
        <sz val="13"/>
        <rFont val="Times New Roman"/>
        <family val="1"/>
        <charset val="204"/>
      </rPr>
      <t>Мероприятие 1.1.8.1.</t>
    </r>
    <r>
      <rPr>
        <sz val="13"/>
        <rFont val="Times New Roman"/>
        <family val="1"/>
        <charset val="204"/>
      </rPr>
      <t xml:space="preserve"> Оказание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r>
  </si>
  <si>
    <r>
      <rPr>
        <b/>
        <sz val="13"/>
        <rFont val="Times New Roman"/>
        <family val="1"/>
        <charset val="204"/>
      </rPr>
      <t xml:space="preserve">Контрольное событие 18. </t>
    </r>
    <r>
      <rPr>
        <sz val="13"/>
        <rFont val="Times New Roman"/>
        <family val="1"/>
        <charset val="204"/>
      </rPr>
      <t xml:space="preserve">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
</t>
    </r>
  </si>
  <si>
    <r>
      <rPr>
        <b/>
        <sz val="13"/>
        <rFont val="Times New Roman"/>
        <family val="1"/>
        <charset val="204"/>
      </rPr>
      <t xml:space="preserve">Основное мероприятие 1.1.9. </t>
    </r>
    <r>
      <rPr>
        <sz val="13"/>
        <rFont val="Times New Roman"/>
        <family val="1"/>
        <charset val="204"/>
      </rPr>
      <t xml:space="preserve">Финансовая поддержка юридических лиц и индивидуальных предпринимателей, реализующих основные образовательные программы дошкольного образования и (или) присмотр и уход за детьми
</t>
    </r>
  </si>
  <si>
    <r>
      <t>Контрольное событие 19.</t>
    </r>
    <r>
      <rPr>
        <sz val="13"/>
        <rFont val="Times New Roman"/>
        <family val="1"/>
        <charset val="204"/>
      </rPr>
      <t xml:space="preserve"> Проведена экспертиза заявок, полученных от претендентов на получение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</si>
  <si>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3"/>
        <rFont val="Times New Roman"/>
        <family val="1"/>
        <charset val="204"/>
      </rPr>
      <t xml:space="preserve">Контрольное событие 20. </t>
    </r>
    <r>
      <rPr>
        <sz val="13"/>
        <rFont val="Times New Roman"/>
        <family val="1"/>
        <charset val="204"/>
      </rPr>
      <t xml:space="preserve">Заключено соглашение на 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</si>
  <si>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3"/>
        <rFont val="Times New Roman"/>
        <family val="1"/>
        <charset val="204"/>
      </rPr>
      <t>Основное мероприятие 1.2.1.</t>
    </r>
    <r>
      <rPr>
        <sz val="13"/>
        <rFont val="Times New Roman"/>
        <family val="1"/>
        <charset val="204"/>
      </rPr>
      <t xml:space="preserve">  Развитие кадровых ресурсов муниципальной системы дошкольного образования</t>
    </r>
  </si>
  <si>
    <r>
      <rPr>
        <b/>
        <sz val="13"/>
        <rFont val="Times New Roman"/>
        <family val="1"/>
        <charset val="204"/>
      </rPr>
      <t xml:space="preserve">Мероприятие 1.2.1.1. </t>
    </r>
    <r>
      <rPr>
        <sz val="13"/>
        <rFont val="Times New Roman"/>
        <family val="1"/>
        <charset val="204"/>
      </rPr>
      <t xml:space="preserve">Организация методического сопровождения деятельности муниципальных дошкольных образовательных организаций
</t>
    </r>
  </si>
  <si>
    <r>
      <rPr>
        <b/>
        <sz val="13"/>
        <rFont val="Times New Roman"/>
        <family val="1"/>
        <charset val="204"/>
      </rPr>
      <t xml:space="preserve">Контрольное событие 21. </t>
    </r>
    <r>
      <rPr>
        <sz val="13"/>
        <rFont val="Times New Roman"/>
        <family val="1"/>
        <charset val="204"/>
      </rPr>
      <t xml:space="preserve">Проведен анализ результатов деятельности базовых дошкольных образовательных организаций и городских методических объединений
</t>
    </r>
  </si>
  <si>
    <r>
      <rPr>
        <b/>
        <sz val="13"/>
        <rFont val="Times New Roman"/>
        <family val="1"/>
        <charset val="204"/>
      </rPr>
      <t>Мероприятие 1.2.1.2.</t>
    </r>
    <r>
      <rPr>
        <sz val="13"/>
        <rFont val="Times New Roman"/>
        <family val="1"/>
        <charset val="204"/>
      </rPr>
      <t xml:space="preserve"> Организация и проведение муниципальных конкурсов профессионального мастерства</t>
    </r>
  </si>
  <si>
    <r>
      <rPr>
        <b/>
        <sz val="13"/>
        <rFont val="Times New Roman"/>
        <family val="1"/>
        <charset val="204"/>
      </rPr>
      <t xml:space="preserve">Контрольное событие 22. </t>
    </r>
    <r>
      <rPr>
        <sz val="13"/>
        <rFont val="Times New Roman"/>
        <family val="1"/>
        <charset val="204"/>
      </rPr>
      <t xml:space="preserve">Проведен мониторинг участия педагогических работников в муниципальных конкурсах профессионального мастерства
</t>
    </r>
  </si>
  <si>
    <r>
      <rPr>
        <b/>
        <sz val="13"/>
        <rFont val="Times New Roman"/>
        <family val="1"/>
        <charset val="204"/>
      </rPr>
      <t xml:space="preserve">Основное мероприятие 1.2.2. </t>
    </r>
    <r>
      <rPr>
        <sz val="13"/>
        <rFont val="Times New Roman"/>
        <family val="1"/>
        <charset val="204"/>
      </rPr>
      <t>Развитие инновационного опыта работы муниципальных дошкольных образовательных организаций</t>
    </r>
  </si>
  <si>
    <r>
      <t xml:space="preserve">Мероприятие 1.2.2.1. </t>
    </r>
    <r>
      <rPr>
        <sz val="13"/>
        <rFont val="Times New Roman"/>
        <family val="1"/>
        <charset val="204"/>
      </rPr>
      <t xml:space="preserve">Организация и проведение муниципальных мероприятий по выявлению, распространению и поддержке инновационного опыта
</t>
    </r>
  </si>
  <si>
    <r>
      <rPr>
        <b/>
        <sz val="13"/>
        <rFont val="Times New Roman"/>
        <family val="1"/>
        <charset val="204"/>
      </rPr>
      <t>Контрольное событие 23</t>
    </r>
    <r>
      <rPr>
        <sz val="13"/>
        <rFont val="Times New Roman"/>
        <family val="1"/>
        <charset val="204"/>
      </rPr>
      <t xml:space="preserve">
Осуществлен анализ результатов проведения муниципальных мероприятий по выявлению, распространению и поддержке инновационного опыта
</t>
    </r>
  </si>
  <si>
    <r>
      <rPr>
        <b/>
        <sz val="13"/>
        <rFont val="Times New Roman"/>
        <family val="1"/>
        <charset val="204"/>
      </rPr>
      <t xml:space="preserve">Мероприятие 1.2.2.2. </t>
    </r>
    <r>
      <rPr>
        <sz val="13"/>
        <rFont val="Times New Roman"/>
        <family val="1"/>
        <charset val="204"/>
      </rPr>
      <t>Содействие участию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t>
    </r>
  </si>
  <si>
    <r>
      <rPr>
        <b/>
        <sz val="13"/>
        <rFont val="Times New Roman"/>
        <family val="1"/>
        <charset val="204"/>
      </rPr>
      <t>Контрольное событие 24.</t>
    </r>
    <r>
      <rPr>
        <sz val="13"/>
        <rFont val="Times New Roman"/>
        <family val="1"/>
        <charset val="204"/>
      </rPr>
      <t xml:space="preserve"> Проведен мониторинг участия руководящих и педагогических работников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
</t>
    </r>
  </si>
  <si>
    <r>
      <rPr>
        <b/>
        <sz val="13"/>
        <rFont val="Times New Roman"/>
        <family val="1"/>
        <charset val="204"/>
      </rPr>
      <t>Основное мероприятие 1.2.3.</t>
    </r>
    <r>
      <rPr>
        <sz val="13"/>
        <rFont val="Times New Roman"/>
        <family val="1"/>
        <charset val="204"/>
      </rPr>
      <t xml:space="preserve"> Развитие системы поддержки талантливых детей</t>
    </r>
  </si>
  <si>
    <r>
      <t xml:space="preserve">Мероприятие 1.2.3.1. </t>
    </r>
    <r>
      <rPr>
        <sz val="13"/>
        <rFont val="Times New Roman"/>
        <family val="1"/>
        <charset val="204"/>
      </rPr>
      <t xml:space="preserve">Проведение муниципальных мероприятий для детей по различным направлениям
</t>
    </r>
  </si>
  <si>
    <r>
      <t xml:space="preserve">Контрольное событие 25. </t>
    </r>
    <r>
      <rPr>
        <sz val="13"/>
        <rFont val="Times New Roman"/>
        <family val="1"/>
        <charset val="204"/>
      </rPr>
      <t xml:space="preserve">Проведен мониторинг участия детей в муниципальных мероприятиях по различным направлениям
</t>
    </r>
  </si>
  <si>
    <r>
      <rPr>
        <b/>
        <sz val="13"/>
        <rFont val="Times New Roman"/>
        <family val="1"/>
        <charset val="204"/>
      </rPr>
      <t>Мероприятие 1.2.3.2.</t>
    </r>
    <r>
      <rPr>
        <sz val="13"/>
        <rFont val="Times New Roman"/>
        <family val="1"/>
        <charset val="204"/>
      </rPr>
      <t xml:space="preserve"> Организация предоставления дополнительного образования для детей дошкольного возраста в муниципальных дошкольных образовательных организациях
</t>
    </r>
  </si>
  <si>
    <r>
      <rPr>
        <b/>
        <sz val="13"/>
        <rFont val="Times New Roman"/>
        <family val="1"/>
        <charset val="204"/>
      </rPr>
      <t xml:space="preserve">Контрольное событие 26. </t>
    </r>
    <r>
      <rPr>
        <sz val="13"/>
        <rFont val="Times New Roman"/>
        <family val="1"/>
        <charset val="204"/>
      </rPr>
      <t xml:space="preserve">Проведен мониторинг предоставления дополнительного образования в муниципальных дошкольных образовательных организациях
</t>
    </r>
  </si>
  <si>
    <r>
      <rPr>
        <b/>
        <sz val="13"/>
        <rFont val="Times New Roman"/>
        <family val="1"/>
        <charset val="204"/>
      </rPr>
      <t>Основное мероприятие 2.1.1.</t>
    </r>
    <r>
      <rPr>
        <sz val="13"/>
        <rFont val="Times New Roman"/>
        <family val="1"/>
        <charset val="204"/>
      </rPr>
      <t xml:space="preserve">  Реализация муниципальными дошкольными организациями и муниципальными общеобразовательными организациями образовательных программ</t>
    </r>
  </si>
  <si>
    <r>
      <rPr>
        <b/>
        <sz val="13"/>
        <rFont val="Times New Roman"/>
        <family val="1"/>
        <charset val="204"/>
      </rPr>
      <t xml:space="preserve">Мероприятие 2.1.1.1. </t>
    </r>
    <r>
      <rPr>
        <sz val="13"/>
        <rFont val="Times New Roman"/>
        <family val="1"/>
        <charset val="204"/>
      </rPr>
      <t>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</si>
  <si>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t xml:space="preserve">Контрольное событие 27. </t>
    </r>
    <r>
      <rPr>
        <sz val="13"/>
        <rFont val="Times New Roman"/>
        <family val="1"/>
        <charset val="204"/>
      </rPr>
      <t>Приемка вневедомственной комиссией 37 общеобразовательных организаций к новому учебному году (Акты проверки готовности общеобразовательных организаций к новому учебному году и работе в зимних условиях)</t>
    </r>
    <r>
      <rPr>
        <b/>
        <sz val="13"/>
        <rFont val="Times New Roman"/>
        <family val="1"/>
        <charset val="204"/>
      </rPr>
      <t xml:space="preserve">
</t>
    </r>
  </si>
  <si>
    <r>
      <rPr>
        <b/>
        <sz val="13"/>
        <rFont val="Times New Roman"/>
        <family val="1"/>
        <charset val="204"/>
      </rPr>
      <t>Мероприятие 2.1.1.2.</t>
    </r>
    <r>
      <rPr>
        <sz val="13"/>
        <rFont val="Times New Roman"/>
        <family val="1"/>
        <charset val="204"/>
      </rPr>
      <t xml:space="preserve"> Обеспечение выполнения муниципальными общеобразовательными организациями муниципальных заданий по реализации программ начального общего, основного общего и среднего общего образования</t>
    </r>
  </si>
  <si>
    <r>
      <t xml:space="preserve">Контрольное событие 28. </t>
    </r>
    <r>
      <rPr>
        <sz val="13"/>
        <rFont val="Times New Roman"/>
        <family val="1"/>
        <charset val="204"/>
      </rPr>
      <t xml:space="preserve">Обеспечение выполнения 37  муниципальных заданий муниципальными общеобразовательными организациями (отчет о выполнение муниципальных заданий) </t>
    </r>
  </si>
  <si>
    <r>
      <rPr>
        <b/>
        <sz val="13"/>
        <rFont val="Times New Roman"/>
        <family val="1"/>
        <charset val="204"/>
      </rPr>
      <t>Мероприятие 2.1.1.3.</t>
    </r>
    <r>
      <rPr>
        <sz val="13"/>
        <rFont val="Times New Roman"/>
        <family val="1"/>
        <charset val="204"/>
      </rPr>
      <t xml:space="preserve"> Оснащение муниципальных образовательных организаций учебниками, учебными пособиями, учебно-методическими материалами, средствами обучения и воспитания в соответствии с требованиями федеральных государственных образовательных стандартов</t>
    </r>
  </si>
  <si>
    <r>
      <rPr>
        <b/>
        <sz val="13"/>
        <rFont val="Times New Roman"/>
        <family val="1"/>
        <charset val="204"/>
      </rPr>
      <t xml:space="preserve">Контрольное событие 28. </t>
    </r>
    <r>
      <rPr>
        <sz val="13"/>
        <rFont val="Times New Roman"/>
        <family val="1"/>
        <charset val="204"/>
      </rPr>
      <t>Закуплены учебники и учебные пособия (Акты проверки готовности общеобразовательных организаций к новому учебному году и работе в зимних условиях)</t>
    </r>
  </si>
  <si>
    <r>
      <rPr>
        <b/>
        <sz val="13"/>
        <rFont val="Times New Roman"/>
        <family val="1"/>
        <charset val="204"/>
      </rPr>
      <t>Мероприятие 2.1.1.4.</t>
    </r>
    <r>
      <rPr>
        <sz val="13"/>
        <rFont val="Times New Roman"/>
        <family val="1"/>
        <charset val="204"/>
      </rPr>
      <t xml:space="preserve"> Комплекс мероприятий по плановому введению федеральных государственных образовательных стандартов, повышение квалификации педагогов, организация методического сопровождения планового перехода и работы по федеральным государственным образовательным стандартам на муниципальном уровне</t>
    </r>
  </si>
  <si>
    <r>
      <rPr>
        <b/>
        <sz val="13"/>
        <rFont val="Times New Roman"/>
        <family val="1"/>
        <charset val="204"/>
      </rPr>
      <t>Контрольное событие 29.</t>
    </r>
    <r>
      <rPr>
        <sz val="13"/>
        <rFont val="Times New Roman"/>
        <family val="1"/>
        <charset val="204"/>
      </rPr>
      <t xml:space="preserve"> Переход на федеральные государственные образовательные стандарты на уровне начального общего, основного общего и среднего общего образования (Информация)</t>
    </r>
  </si>
  <si>
    <r>
      <rPr>
        <b/>
        <sz val="13"/>
        <rFont val="Times New Roman"/>
        <family val="1"/>
        <charset val="204"/>
      </rPr>
      <t>Мероприятие 2.1.1.5.</t>
    </r>
    <r>
      <rPr>
        <sz val="13"/>
        <rFont val="Times New Roman"/>
        <family val="1"/>
        <charset val="204"/>
      </rPr>
      <t xml:space="preserve"> Организация изучения в муниципальных образовательных организациях коми языка как родного и учебных предметов этнокультурной направленности, связанных с изучением государственного коми языка, истории, литературы, культуры коми народа</t>
    </r>
  </si>
  <si>
    <r>
      <rPr>
        <b/>
        <sz val="13"/>
        <rFont val="Times New Roman"/>
        <family val="1"/>
        <charset val="204"/>
      </rPr>
      <t>Контрольное событие 30.</t>
    </r>
    <r>
      <rPr>
        <sz val="13"/>
        <rFont val="Times New Roman"/>
        <family val="1"/>
        <charset val="204"/>
      </rPr>
      <t xml:space="preserve"> Проведен мониторинг реального функционирования коми языка в муниципальных образовательных организациях (информация)</t>
    </r>
  </si>
  <si>
    <r>
      <rPr>
        <b/>
        <sz val="13"/>
        <rFont val="Times New Roman"/>
        <family val="1"/>
        <charset val="204"/>
      </rPr>
      <t>Мероприятие 2.1.1.6.</t>
    </r>
    <r>
      <rPr>
        <sz val="13"/>
        <rFont val="Times New Roman"/>
        <family val="1"/>
        <charset val="204"/>
      </rPr>
      <t xml:space="preserve"> Обеспечение повышения квалификации и профессиональной подготовки педагогических работников не реже 1 раза в три года</t>
    </r>
  </si>
  <si>
    <r>
      <rPr>
        <b/>
        <sz val="13"/>
        <rFont val="Times New Roman"/>
        <family val="1"/>
        <charset val="204"/>
      </rPr>
      <t>Контрольное событие 31.</t>
    </r>
    <r>
      <rPr>
        <sz val="13"/>
        <rFont val="Times New Roman"/>
        <family val="1"/>
        <charset val="204"/>
      </rPr>
      <t xml:space="preserve"> Обеспечение 100% повышение квалификации педагогических работников, работающих по федеральным государственным образовательным стандартам</t>
    </r>
  </si>
  <si>
    <r>
      <rPr>
        <b/>
        <sz val="13"/>
        <rFont val="Times New Roman"/>
        <family val="1"/>
        <charset val="204"/>
      </rPr>
      <t xml:space="preserve">Основное мероприятие 2.1.2. </t>
    </r>
    <r>
      <rPr>
        <sz val="13"/>
        <rFont val="Times New Roman"/>
        <family val="1"/>
        <charset val="204"/>
      </rPr>
      <t xml:space="preserve">  Обеспечение деятельности (оказание услуг) муниципальных учреждений (организаций)</t>
    </r>
  </si>
  <si>
    <r>
      <rPr>
        <b/>
        <sz val="13"/>
        <rFont val="Times New Roman"/>
        <family val="1"/>
        <charset val="204"/>
      </rPr>
      <t>Мероприятие 2.1.2.1.</t>
    </r>
    <r>
      <rPr>
        <sz val="13"/>
        <rFont val="Times New Roman"/>
        <family val="1"/>
        <charset val="204"/>
      </rPr>
      <t xml:space="preserve"> 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</si>
  <si>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rPr>
        <b/>
        <sz val="13"/>
        <rFont val="Times New Roman"/>
        <family val="1"/>
        <charset val="204"/>
      </rPr>
      <t>Контрольное событие 32.</t>
    </r>
    <r>
      <rPr>
        <sz val="13"/>
        <rFont val="Times New Roman"/>
        <family val="1"/>
        <charset val="204"/>
      </rPr>
      <t xml:space="preserve"> Вневедомственной комиссией принято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</si>
  <si>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3"/>
        <rFont val="Times New Roman"/>
        <family val="1"/>
        <charset val="204"/>
      </rPr>
      <t>Мероприятие 2.1.2.2.</t>
    </r>
    <r>
      <rPr>
        <sz val="13"/>
        <rFont val="Times New Roman"/>
        <family val="1"/>
        <charset val="204"/>
      </rPr>
      <t xml:space="preserve"> Организация предоставления дополнительного образования детей в муниципальных организациях дополнительного образования детей</t>
    </r>
  </si>
  <si>
    <r>
      <rPr>
        <b/>
        <sz val="13"/>
        <color theme="1"/>
        <rFont val="Times New Roman"/>
        <family val="1"/>
        <charset val="204"/>
      </rPr>
      <t xml:space="preserve">Контрольное событие 33. </t>
    </r>
    <r>
      <rPr>
        <sz val="13"/>
        <color theme="1"/>
        <rFont val="Times New Roman"/>
        <family val="1"/>
        <charset val="204"/>
      </rPr>
      <t xml:space="preserve">Вневедомственной комиссией принято 8 образовательных организаций к новому учебному году (Приказ по итогам готовности ОО к новому учебному году и работе в зимних условиях)
</t>
    </r>
  </si>
  <si>
    <r>
      <rPr>
        <b/>
        <sz val="13"/>
        <color theme="1"/>
        <rFont val="Times New Roman"/>
        <family val="1"/>
        <charset val="204"/>
      </rPr>
      <t>Контрольное событие 34.</t>
    </r>
    <r>
      <rPr>
        <sz val="13"/>
        <color theme="1"/>
        <rFont val="Times New Roman"/>
        <family val="1"/>
        <charset val="204"/>
      </rPr>
      <t xml:space="preserve"> Обеспечено функционирование муниципальных организаций дополнительного образования (отчет о выполнении муниципальных заданий)</t>
    </r>
  </si>
  <si>
    <r>
      <rPr>
        <b/>
        <sz val="13"/>
        <rFont val="Times New Roman"/>
        <family val="1"/>
        <charset val="204"/>
      </rPr>
      <t xml:space="preserve">Мероприятие 2.1.2.3. </t>
    </r>
    <r>
      <rPr>
        <sz val="13"/>
        <rFont val="Times New Roman"/>
        <family val="1"/>
        <charset val="204"/>
      </rPr>
      <t xml:space="preserve">Оплата муниципальными учреждениями расходов по коммунальным услугам
</t>
    </r>
  </si>
  <si>
    <r>
      <rPr>
        <b/>
        <sz val="13"/>
        <rFont val="Times New Roman"/>
        <family val="1"/>
        <charset val="204"/>
      </rPr>
      <t xml:space="preserve">Контрольное событие 35. </t>
    </r>
    <r>
      <rPr>
        <sz val="13"/>
        <rFont val="Times New Roman"/>
        <family val="1"/>
        <charset val="204"/>
      </rPr>
      <t xml:space="preserve">Своевременно выполнены условия действующих договоров по обращению с твердыми коммунальными отходами
</t>
    </r>
  </si>
  <si>
    <r>
      <rPr>
        <b/>
        <sz val="13"/>
        <rFont val="Times New Roman"/>
        <family val="1"/>
        <charset val="204"/>
      </rPr>
      <t xml:space="preserve">Мероприятие 2.1.2.4. </t>
    </r>
    <r>
      <rPr>
        <sz val="13"/>
        <rFont val="Times New Roman"/>
        <family val="1"/>
        <charset val="204"/>
      </rPr>
      <t xml:space="preserve">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r>
  </si>
  <si>
    <r>
      <rPr>
        <b/>
        <sz val="13"/>
        <rFont val="Times New Roman"/>
        <family val="1"/>
        <charset val="204"/>
      </rPr>
      <t xml:space="preserve">Контрольное событие 36. </t>
    </r>
    <r>
      <rPr>
        <sz val="13"/>
        <rFont val="Times New Roman"/>
        <family val="1"/>
        <charset val="204"/>
      </rPr>
      <t xml:space="preserve">Обеспечено выполнения Соглашения по предоставлению выплат за клссное руководство 
</t>
    </r>
  </si>
  <si>
    <r>
      <rPr>
        <b/>
        <sz val="13"/>
        <rFont val="Times New Roman"/>
        <family val="1"/>
        <charset val="204"/>
      </rPr>
      <t>Основное мероприятие 2.1.3.</t>
    </r>
    <r>
      <rPr>
        <sz val="13"/>
        <rFont val="Times New Roman"/>
        <family val="1"/>
        <charset val="204"/>
      </rPr>
      <t xml:space="preserve">  Обеспечение доступности приоритетных объектов и услуг в приоритетных сферах жизнедеятельности инвалидов и других маломобильных групп населения</t>
    </r>
  </si>
  <si>
    <r>
      <rPr>
        <b/>
        <sz val="13"/>
        <rFont val="Times New Roman"/>
        <family val="1"/>
        <charset val="204"/>
      </rPr>
      <t>Мероприятие 2.1.3.1.</t>
    </r>
    <r>
      <rPr>
        <sz val="13"/>
        <rFont val="Times New Roman"/>
        <family val="1"/>
        <charset val="204"/>
      </rPr>
      <t xml:space="preserve"> Выполнение работ по обеспечению доступности объектов в приоритетных сферах жизнедеятельности инвалидов и других маломобильных групп населения</t>
    </r>
  </si>
  <si>
    <r>
      <rPr>
        <b/>
        <sz val="13"/>
        <rFont val="Times New Roman"/>
        <family val="1"/>
        <charset val="204"/>
      </rPr>
      <t>Контрольное событие 37.</t>
    </r>
    <r>
      <rPr>
        <sz val="13"/>
        <rFont val="Times New Roman"/>
        <family val="1"/>
        <charset val="204"/>
      </rPr>
      <t xml:space="preserve"> Проведены работы по обустройству пандусов и входных групп в муниципальных общеобразовательных организациях (информация о выполненных работах)</t>
    </r>
  </si>
  <si>
    <r>
      <rPr>
        <b/>
        <sz val="13"/>
        <rFont val="Times New Roman"/>
        <family val="1"/>
        <charset val="204"/>
      </rPr>
      <t>Основное мероприятие 2.1.4.</t>
    </r>
    <r>
      <rPr>
        <sz val="13"/>
        <rFont val="Times New Roman"/>
        <family val="1"/>
        <charset val="204"/>
      </rPr>
      <t xml:space="preserve">   Организация питания обучающихся в муниципальных образовательных организациях</t>
    </r>
  </si>
  <si>
    <r>
      <rPr>
        <b/>
        <sz val="13"/>
        <rFont val="Times New Roman"/>
        <family val="1"/>
        <charset val="204"/>
      </rPr>
      <t>Мероприятие 2.1.4.1.</t>
    </r>
    <r>
      <rPr>
        <sz val="13"/>
        <rFont val="Times New Roman"/>
        <family val="1"/>
        <charset val="204"/>
      </rPr>
      <t xml:space="preserve"> Обеспечение одноразового горячего питания на уровне начального общего образования обучающихся муниципальных общеобразовательных организаций в день посещения учебных занятий</t>
    </r>
  </si>
  <si>
    <r>
      <rPr>
        <b/>
        <sz val="13"/>
        <rFont val="Times New Roman"/>
        <family val="1"/>
        <charset val="204"/>
      </rPr>
      <t>Контрольное событие 38.</t>
    </r>
    <r>
      <rPr>
        <sz val="13"/>
        <rFont val="Times New Roman"/>
        <family val="1"/>
        <charset val="204"/>
      </rPr>
      <t xml:space="preserve"> Выполнены мероприятия по организации питания обучающихся 1 - 4 классов в части показателя в соответствии с Соглашением на предоставление субсидии на организацию питания (Постановление администрации МО ГО "Сыктывкар" об организации питания обучающихся в муниципальных общеобразовательных организациях)</t>
    </r>
  </si>
  <si>
    <r>
      <rPr>
        <b/>
        <sz val="13"/>
        <rFont val="Times New Roman"/>
        <family val="1"/>
        <charset val="204"/>
      </rPr>
      <t>Мероприятие 2.1.4.2.</t>
    </r>
    <r>
      <rPr>
        <sz val="13"/>
        <rFont val="Times New Roman"/>
        <family val="1"/>
        <charset val="204"/>
      </rPr>
      <t xml:space="preserve"> Обеспечение питания обучающихся муниципальных общеобразовательных организаций в день посещения учебных занятий</t>
    </r>
  </si>
  <si>
    <r>
      <rPr>
        <b/>
        <sz val="13"/>
        <rFont val="Times New Roman"/>
        <family val="1"/>
        <charset val="204"/>
      </rPr>
      <t>Контрольное событие 39.</t>
    </r>
    <r>
      <rPr>
        <sz val="13"/>
        <rFont val="Times New Roman"/>
        <family val="1"/>
        <charset val="204"/>
      </rPr>
      <t xml:space="preserve"> Выполнены мероприятия по организации питания обучающихся 5 - 11 классов (Постановление администрации МО ГО "Сыктывкар" об организации питания обучающихся в муниципальных общеобразовательных организациях)</t>
    </r>
  </si>
  <si>
    <r>
      <rPr>
        <b/>
        <sz val="13"/>
        <rFont val="Times New Roman"/>
        <family val="1"/>
        <charset val="204"/>
      </rPr>
      <t xml:space="preserve">Основное мероприятие 2.2.1. </t>
    </r>
    <r>
      <rPr>
        <sz val="13"/>
        <rFont val="Times New Roman"/>
        <family val="1"/>
        <charset val="204"/>
      </rPr>
      <t>Создание условий для функционирования муниципальных учреждений (организаций)</t>
    </r>
  </si>
  <si>
    <r>
      <rPr>
        <b/>
        <sz val="13"/>
        <rFont val="Times New Roman"/>
        <family val="1"/>
        <charset val="204"/>
      </rPr>
      <t>Мероприятие 2.2.1.1.</t>
    </r>
    <r>
      <rPr>
        <sz val="13"/>
        <rFont val="Times New Roman"/>
        <family val="1"/>
        <charset val="204"/>
      </rPr>
      <t xml:space="preserve"> Проведение ремонтных работ и благоустройство территорий в муниципальных образовательных организациях</t>
    </r>
  </si>
  <si>
    <r>
      <rPr>
        <b/>
        <sz val="13"/>
        <rFont val="Times New Roman"/>
        <family val="1"/>
        <charset val="204"/>
      </rPr>
      <t xml:space="preserve">Контрольное событие 40. </t>
    </r>
    <r>
      <rPr>
        <sz val="13"/>
        <rFont val="Times New Roman"/>
        <family val="1"/>
        <charset val="204"/>
      </rPr>
      <t xml:space="preserve">Выполнены текущие ремонтные работы (Акты проверки готовности общеобразовательных организаций к новому учебному году и работе в зимних условиях)
</t>
    </r>
  </si>
  <si>
    <r>
      <rPr>
        <b/>
        <sz val="13"/>
        <rFont val="Times New Roman"/>
        <family val="1"/>
        <charset val="204"/>
      </rPr>
      <t xml:space="preserve">Контрольное событие 41. </t>
    </r>
    <r>
      <rPr>
        <sz val="13"/>
        <rFont val="Times New Roman"/>
        <family val="1"/>
        <charset val="204"/>
      </rPr>
      <t xml:space="preserve">Вневедомственной комиссией приняты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</si>
  <si>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3"/>
        <rFont val="Times New Roman"/>
        <family val="1"/>
        <charset val="204"/>
      </rPr>
      <t>Мероприятие 2.2.1.2.</t>
    </r>
    <r>
      <rPr>
        <sz val="13"/>
        <rFont val="Times New Roman"/>
        <family val="1"/>
        <charset val="204"/>
      </rPr>
      <t xml:space="preserve"> Мероприятия по обеспечению антитеррористической защищенности образовательных организаций</t>
    </r>
  </si>
  <si>
    <r>
      <rPr>
        <b/>
        <sz val="13"/>
        <rFont val="Times New Roman"/>
        <family val="1"/>
        <charset val="204"/>
      </rPr>
      <t xml:space="preserve">Контрольное событие 42. </t>
    </r>
    <r>
      <rPr>
        <sz val="13"/>
        <rFont val="Times New Roman"/>
        <family val="1"/>
        <charset val="204"/>
      </rPr>
      <t xml:space="preserve">Проведен мониторинг выполнения работ муниципальными общеобразовательными организациями по обеспечению антитеррористической защищенности
</t>
    </r>
  </si>
  <si>
    <r>
      <rPr>
        <b/>
        <sz val="13"/>
        <rFont val="Times New Roman"/>
        <family val="1"/>
        <charset val="204"/>
      </rPr>
      <t xml:space="preserve">Мероприятие 2.2.1.3. </t>
    </r>
    <r>
      <rPr>
        <sz val="13"/>
        <rFont val="Times New Roman"/>
        <family val="1"/>
        <charset val="204"/>
      </rPr>
      <t>Реализация планов по повышению противопожарной безопасности общеобразовательных организаций</t>
    </r>
  </si>
  <si>
    <r>
      <rPr>
        <b/>
        <sz val="13"/>
        <rFont val="Times New Roman"/>
        <family val="1"/>
        <charset val="204"/>
      </rPr>
      <t xml:space="preserve">Контрольное событие 43. </t>
    </r>
    <r>
      <rPr>
        <sz val="13"/>
        <rFont val="Times New Roman"/>
        <family val="1"/>
        <charset val="204"/>
      </rPr>
      <t xml:space="preserve">Проведен мониторинг выполнения работ по полученным предписаниям органами пожарного надзора муниципальными общеобразовательными организациями по обеспечению пожарной безопасности
</t>
    </r>
  </si>
  <si>
    <r>
      <rPr>
        <b/>
        <sz val="13"/>
        <rFont val="Times New Roman"/>
        <family val="1"/>
        <charset val="204"/>
      </rPr>
      <t>Мероприятие 2.2.1.4.</t>
    </r>
    <r>
      <rPr>
        <sz val="13"/>
        <rFont val="Times New Roman"/>
        <family val="1"/>
        <charset val="204"/>
      </rPr>
      <t xml:space="preserve"> Обеспечение реализации программ энергосбережения общеобразовательных организаций</t>
    </r>
  </si>
  <si>
    <r>
      <rPr>
        <b/>
        <sz val="13"/>
        <rFont val="Times New Roman"/>
        <family val="1"/>
        <charset val="204"/>
      </rPr>
      <t>Контрольное событие 44.</t>
    </r>
    <r>
      <rPr>
        <sz val="13"/>
        <rFont val="Times New Roman"/>
        <family val="1"/>
        <charset val="204"/>
      </rPr>
      <t xml:space="preserve"> Проведены работ по повышению энергетической эффективности (Приказ об итогах подготовки муниципальных образовательных организаций к новому учебному году)</t>
    </r>
  </si>
  <si>
    <r>
      <rPr>
        <b/>
        <sz val="13"/>
        <rFont val="Times New Roman"/>
        <family val="1"/>
        <charset val="204"/>
      </rPr>
      <t xml:space="preserve">Мероприятие 2.2.1.5. </t>
    </r>
    <r>
      <rPr>
        <sz val="13"/>
        <rFont val="Times New Roman"/>
        <family val="1"/>
        <charset val="204"/>
      </rPr>
      <t xml:space="preserve">Создание условий для маломобильных групп населения
</t>
    </r>
  </si>
  <si>
    <r>
      <rPr>
        <b/>
        <sz val="13"/>
        <rFont val="Times New Roman"/>
        <family val="1"/>
        <charset val="204"/>
      </rPr>
      <t xml:space="preserve">Контрольное событие 45. </t>
    </r>
    <r>
      <rPr>
        <sz val="13"/>
        <rFont val="Times New Roman"/>
        <family val="1"/>
        <charset val="204"/>
      </rPr>
      <t xml:space="preserve">Проведены работ по обустройству беспрепятственного доступа маломобильных групп населения в муниципальные общеобразовательные организации
</t>
    </r>
  </si>
  <si>
    <r>
      <rPr>
        <b/>
        <sz val="13"/>
        <rFont val="Times New Roman"/>
        <family val="1"/>
        <charset val="204"/>
      </rPr>
      <t xml:space="preserve">Мероприятие 2.2.1.6. </t>
    </r>
    <r>
      <rPr>
        <sz val="13"/>
        <rFont val="Times New Roman"/>
        <family val="1"/>
        <charset val="204"/>
      </rPr>
      <t xml:space="preserve">Реализация народных проектов 
в рамках реализации проекта «Народный бюджет» в Республике Коми
</t>
    </r>
  </si>
  <si>
    <r>
      <rPr>
        <b/>
        <sz val="13"/>
        <rFont val="Times New Roman"/>
        <family val="1"/>
        <charset val="204"/>
      </rPr>
      <t xml:space="preserve">Контрольное событие 46. </t>
    </r>
    <r>
      <rPr>
        <sz val="13"/>
        <rFont val="Times New Roman"/>
        <family val="1"/>
        <charset val="204"/>
      </rPr>
      <t xml:space="preserve">Реализованы муниципальными образовательными организациями региональные проекты «Народный бюджет» в сфере образования на территории МО ГО «Сыктывкар» в 2023 году
</t>
    </r>
  </si>
  <si>
    <r>
      <rPr>
        <b/>
        <sz val="13"/>
        <rFont val="Times New Roman"/>
        <family val="1"/>
        <charset val="204"/>
      </rPr>
      <t xml:space="preserve">Контрольное событие 47. </t>
    </r>
    <r>
      <rPr>
        <sz val="13"/>
        <rFont val="Times New Roman"/>
        <family val="1"/>
        <charset val="204"/>
      </rPr>
      <t xml:space="preserve">Реализованы муниципальными образовательными организациями проекты школьного инициативного бюджетирования «Народный бюджет в школе» в 2023 году
</t>
    </r>
  </si>
  <si>
    <r>
      <rPr>
        <b/>
        <sz val="13"/>
        <rFont val="Times New Roman"/>
        <family val="1"/>
        <charset val="204"/>
      </rPr>
      <t xml:space="preserve">Основное мероприятие 2.2.2. </t>
    </r>
    <r>
      <rPr>
        <sz val="13"/>
        <rFont val="Times New Roman"/>
        <family val="1"/>
        <charset val="204"/>
      </rPr>
      <t>Обеспечение роста уровня оплаты труда педагогических работников организаций дошкольного, общего и дополнительного образования в Республике Коми</t>
    </r>
  </si>
  <si>
    <r>
      <rPr>
        <b/>
        <sz val="13"/>
        <rFont val="Times New Roman"/>
        <family val="1"/>
        <charset val="204"/>
      </rPr>
      <t>Мероприятие 2.2.2.1.</t>
    </r>
    <r>
      <rPr>
        <sz val="13"/>
        <rFont val="Times New Roman"/>
        <family val="1"/>
        <charset val="204"/>
      </rPr>
      <t xml:space="preserve"> Обеспечение соответствия уровня заработной платы педагогических работников муниципальных общеобразовательных организаций уровню средней заработной платы по Республике Коми в соответствии с Указом Президента Российской Федерации от 7 мая 2012 г. N 597 "О мероприятиях по реализации государственной социальной политики"</t>
    </r>
  </si>
  <si>
    <r>
      <rPr>
        <b/>
        <sz val="13"/>
        <rFont val="Times New Roman"/>
        <family val="1"/>
        <charset val="204"/>
      </rPr>
      <t xml:space="preserve">Контрольное событие 48. </t>
    </r>
    <r>
      <rPr>
        <sz val="13"/>
        <rFont val="Times New Roman"/>
        <family val="1"/>
        <charset val="204"/>
      </rPr>
      <t>Сохранен уровнь заработной платы педагогических работников муниципальных общеобразовательных организаций на уровне средней заработной платы по Республике Коми</t>
    </r>
  </si>
  <si>
    <r>
      <rPr>
        <b/>
        <sz val="13"/>
        <rFont val="Times New Roman"/>
        <family val="1"/>
        <charset val="204"/>
      </rPr>
      <t>Основное мероприятие 2.2.3.</t>
    </r>
    <r>
      <rPr>
        <sz val="13"/>
        <rFont val="Times New Roman"/>
        <family val="1"/>
        <charset val="204"/>
      </rPr>
      <t xml:space="preserve"> Повышение оплаты труда отдельных категорий работников в сфере образования</t>
    </r>
  </si>
  <si>
    <r>
      <rPr>
        <b/>
        <sz val="13"/>
        <rFont val="Times New Roman"/>
        <family val="1"/>
        <charset val="204"/>
      </rPr>
      <t xml:space="preserve">Мероприятие 2.2.3.1. </t>
    </r>
    <r>
      <rPr>
        <sz val="13"/>
        <rFont val="Times New Roman"/>
        <family val="1"/>
        <charset val="204"/>
      </rPr>
      <t>Обеспечение соответствия уровня заработной платы педагогических работников муниципальных организаций дополнительного образования детей уровню средней заработной платы по Республике Коми</t>
    </r>
  </si>
  <si>
    <r>
      <rPr>
        <b/>
        <sz val="13"/>
        <rFont val="Times New Roman"/>
        <family val="1"/>
        <charset val="204"/>
      </rPr>
      <t xml:space="preserve">Контрольное событие 49. </t>
    </r>
    <r>
      <rPr>
        <sz val="13"/>
        <rFont val="Times New Roman"/>
        <family val="1"/>
        <charset val="204"/>
      </rPr>
      <t xml:space="preserve">Сохранен уровнь заработной платы педагогических работников муниципальных организаций дополнительного образования детей на уровне средней заработной платы по Республике Коми 
</t>
    </r>
  </si>
  <si>
    <r>
      <t xml:space="preserve">Основное мероприятие 2.2.5. </t>
    </r>
    <r>
      <rPr>
        <sz val="13"/>
        <rFont val="Times New Roman"/>
        <family val="1"/>
        <charset val="204"/>
      </rPr>
      <t>"Строительство и реконструкция объектов общего и дополнительного образования, в том числе в рамках реализации мероприятий регионального проекта "Современная школа"</t>
    </r>
    <r>
      <rPr>
        <b/>
        <sz val="13"/>
        <rFont val="Times New Roman"/>
        <family val="1"/>
        <charset val="204"/>
      </rPr>
      <t xml:space="preserve">
</t>
    </r>
  </si>
  <si>
    <r>
      <t xml:space="preserve">Мероприятие 2.2.5.1. </t>
    </r>
    <r>
      <rPr>
        <sz val="13"/>
        <rFont val="Times New Roman"/>
        <family val="1"/>
        <charset val="204"/>
      </rPr>
      <t>Строительство корпуса школы на территории МОУ "СОШ N 3" по адресу г. Сыктывкар, ул. Тентюковская, 353</t>
    </r>
  </si>
  <si>
    <r>
      <t xml:space="preserve">Контрольное событие 50. </t>
    </r>
    <r>
      <rPr>
        <sz val="13"/>
        <rFont val="Times New Roman"/>
        <family val="1"/>
        <charset val="204"/>
      </rPr>
      <t xml:space="preserve">Получено положительное заключение государственной экспертизы разработанной проектно-сметной документации на строительство корпуса школы на территории МОУ "СОШ N 3" по адресу г. Сыктывкар, ул. Тентюковская, 353
</t>
    </r>
  </si>
  <si>
    <r>
      <t xml:space="preserve">Мероприятие 2.2.5.2. </t>
    </r>
    <r>
      <rPr>
        <sz val="13"/>
        <rFont val="Times New Roman"/>
        <family val="1"/>
        <charset val="204"/>
      </rPr>
      <t>Строительство корпуса школы на территории МАОУ "СОШ N 38" по адресу г. Сыктывкар, ул. Коммунистическая, 74</t>
    </r>
  </si>
  <si>
    <r>
      <rPr>
        <b/>
        <sz val="13"/>
        <rFont val="Times New Roman"/>
        <family val="1"/>
        <charset val="204"/>
      </rPr>
      <t xml:space="preserve">Контрольное событие 51. </t>
    </r>
    <r>
      <rPr>
        <sz val="13"/>
        <rFont val="Times New Roman"/>
        <family val="1"/>
        <charset val="204"/>
      </rPr>
      <t xml:space="preserve">Получено положительное заключение государственной экспертизы разработанной проектно-сметной документации на строительство корпуса школы на территории МАОУ "СОШ N 38" по адресу г. Сыктывкар, ул. Коммунистическая, 74
</t>
    </r>
  </si>
  <si>
    <r>
      <t xml:space="preserve">Мероприятие 2.2.5.3. </t>
    </r>
    <r>
      <rPr>
        <sz val="13"/>
        <rFont val="Times New Roman"/>
        <family val="1"/>
        <charset val="204"/>
      </rPr>
      <t>Строительство школы по ул. 1-я линия, 4, мкр. Емваль, Эжвинского района, г. Сыктывкар, Республики Коми</t>
    </r>
  </si>
  <si>
    <r>
      <rPr>
        <b/>
        <sz val="13"/>
        <rFont val="Times New Roman"/>
        <family val="1"/>
        <charset val="204"/>
      </rPr>
      <t xml:space="preserve">Контрольное событие 52. </t>
    </r>
    <r>
      <rPr>
        <sz val="13"/>
        <rFont val="Times New Roman"/>
        <family val="1"/>
        <charset val="204"/>
      </rPr>
      <t xml:space="preserve">Проведены работы по подготовке проектно-сметной документации по строительству школы по ул. 1-я линия, 4, мкр. Емваль, Эжвинского района, г. Сыктывкар, Республики Коми
</t>
    </r>
  </si>
  <si>
    <r>
      <rPr>
        <b/>
        <sz val="13"/>
        <rFont val="Times New Roman"/>
        <family val="1"/>
        <charset val="204"/>
      </rPr>
      <t>Основное мероприятие 2.2.6.</t>
    </r>
    <r>
      <rPr>
        <sz val="13"/>
        <rFont val="Times New Roman"/>
        <family val="1"/>
        <charset val="204"/>
      </rPr>
      <t xml:space="preserve">  Реализация отдельных мероприятий регионального проекта "Цифровая образовательная среда"</t>
    </r>
  </si>
  <si>
    <r>
      <rPr>
        <b/>
        <sz val="13"/>
        <rFont val="Times New Roman"/>
        <family val="1"/>
        <charset val="204"/>
      </rPr>
      <t>Мероприятие 2.2.6.1.</t>
    </r>
    <r>
      <rPr>
        <sz val="13"/>
        <rFont val="Times New Roman"/>
        <family val="1"/>
        <charset val="204"/>
      </rPr>
      <t xml:space="preserve"> Обеспечение образовательных организаций Интернет-соединением со скоростью не менее 100 Мб/с</t>
    </r>
  </si>
  <si>
    <r>
      <rPr>
        <b/>
        <sz val="13"/>
        <rFont val="Times New Roman"/>
        <family val="1"/>
        <charset val="204"/>
      </rPr>
      <t xml:space="preserve">Контрольное событие 53. </t>
    </r>
    <r>
      <rPr>
        <sz val="13"/>
        <rFont val="Times New Roman"/>
        <family val="1"/>
        <charset val="204"/>
      </rPr>
      <t>Проведен мониторинг скорости Интернет-соединения в образовательных организациях</t>
    </r>
  </si>
  <si>
    <r>
      <t xml:space="preserve">Основное мероприятие 2.2.8. </t>
    </r>
    <r>
      <rPr>
        <sz val="13"/>
        <rFont val="Times New Roman"/>
        <family val="1"/>
        <charset val="204"/>
      </rPr>
      <t>Обеспечение персонифицированного финансирования дополнительного образования детей</t>
    </r>
  </si>
  <si>
    <r>
      <rPr>
        <b/>
        <sz val="13"/>
        <rFont val="Times New Roman"/>
        <family val="1"/>
        <charset val="204"/>
      </rPr>
      <t xml:space="preserve">Мероприятие 2.2.8.1. </t>
    </r>
    <r>
      <rPr>
        <sz val="13"/>
        <rFont val="Times New Roman"/>
        <family val="1"/>
        <charset val="204"/>
      </rPr>
      <t>Обеспечение деятельности Муниципального опорного центра по организации работы системы персонифицированного финансирования дополнительного образования детей в МО ГО "Сыктывкар"</t>
    </r>
  </si>
  <si>
    <r>
      <rPr>
        <b/>
        <sz val="13"/>
        <rFont val="Times New Roman"/>
        <family val="1"/>
        <charset val="204"/>
      </rPr>
      <t xml:space="preserve">Контрольное событие 54. </t>
    </r>
    <r>
      <rPr>
        <sz val="13"/>
        <rFont val="Times New Roman"/>
        <family val="1"/>
        <charset val="204"/>
      </rPr>
      <t xml:space="preserve">Проведен мониторинг проведения оценки мероприятий в системе персонифицированного финансирования дополнительного образования детей муниципальных учреждений дополнительного образования в МО ГО "Сыктывкар" в сфере образования
</t>
    </r>
  </si>
  <si>
    <r>
      <rPr>
        <b/>
        <sz val="13"/>
        <rFont val="Times New Roman"/>
        <family val="1"/>
        <charset val="204"/>
      </rPr>
      <t xml:space="preserve">Основное мероприятие 2.2.9. </t>
    </r>
    <r>
      <rPr>
        <sz val="13"/>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</si>
  <si>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Контрольное событие 55. </t>
    </r>
    <r>
      <rPr>
        <sz val="13"/>
        <rFont val="Times New Roman"/>
        <family val="1"/>
        <charset val="204"/>
      </rPr>
      <t xml:space="preserve">Выплачена ежемесячная денежная компенсация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r>
  </si>
  <si>
    <r>
      <rPr>
        <b/>
        <sz val="13"/>
        <rFont val="Times New Roman"/>
        <family val="1"/>
        <charset val="204"/>
      </rPr>
      <t xml:space="preserve">Основное мероприятие 3.1.1. </t>
    </r>
    <r>
      <rPr>
        <sz val="13"/>
        <rFont val="Times New Roman"/>
        <family val="1"/>
        <charset val="204"/>
      </rPr>
      <t>Осуществление процесса оздоровления и отдыха детей</t>
    </r>
  </si>
  <si>
    <r>
      <rPr>
        <b/>
        <sz val="13"/>
        <rFont val="Times New Roman"/>
        <family val="1"/>
        <charset val="204"/>
      </rPr>
      <t>Мероприятие 3.1.1.1.</t>
    </r>
    <r>
      <rPr>
        <sz val="13"/>
        <rFont val="Times New Roman"/>
        <family val="1"/>
        <charset val="204"/>
      </rPr>
      <t xml:space="preserve"> Проведение оздоровительной кампании детей</t>
    </r>
  </si>
  <si>
    <r>
      <rPr>
        <b/>
        <sz val="13"/>
        <rFont val="Times New Roman"/>
        <family val="1"/>
        <charset val="204"/>
      </rPr>
      <t xml:space="preserve">Контрольное событие 56. </t>
    </r>
    <r>
      <rPr>
        <sz val="13"/>
        <rFont val="Times New Roman"/>
        <family val="1"/>
        <charset val="204"/>
      </rPr>
      <t xml:space="preserve">Открыты оздоровительные лагеря с дневным пребыванием на базе муниципальных образовательных организаций (Мониторинг круглогодичного оздоровления в системе АРИСМО)
</t>
    </r>
  </si>
  <si>
    <r>
      <rPr>
        <b/>
        <sz val="13"/>
        <rFont val="Times New Roman"/>
        <family val="1"/>
        <charset val="204"/>
      </rPr>
      <t xml:space="preserve">Контрольное событие 57. </t>
    </r>
    <r>
      <rPr>
        <sz val="13"/>
        <rFont val="Times New Roman"/>
        <family val="1"/>
        <charset val="204"/>
      </rPr>
      <t xml:space="preserve">Скомплектованы группы учащихся в загородные стационарные детские оздоровительные лагеря в соответствии с предоставляемой Министерством образования и молодежной политики Республики Коми квотой 
</t>
    </r>
  </si>
  <si>
    <r>
      <rPr>
        <b/>
        <sz val="13"/>
        <rFont val="Times New Roman"/>
        <family val="1"/>
        <charset val="204"/>
      </rPr>
      <t>Основное мероприятие 3.2.1.</t>
    </r>
    <r>
      <rPr>
        <sz val="13"/>
        <rFont val="Times New Roman"/>
        <family val="1"/>
        <charset val="204"/>
      </rPr>
      <t xml:space="preserve"> Реализация отдельных мероприятий регионального проекта "Социальная активность"</t>
    </r>
  </si>
  <si>
    <r>
      <rPr>
        <b/>
        <sz val="13"/>
        <rFont val="Times New Roman"/>
        <family val="1"/>
        <charset val="204"/>
      </rPr>
      <t>Мероприятие 3.2.1.1</t>
    </r>
    <r>
      <rPr>
        <i/>
        <sz val="13"/>
        <rFont val="Times New Roman"/>
        <family val="1"/>
        <charset val="204"/>
      </rPr>
      <t xml:space="preserve">. </t>
    </r>
    <r>
      <rPr>
        <sz val="13"/>
        <rFont val="Times New Roman"/>
        <family val="1"/>
        <charset val="204"/>
      </rPr>
      <t>Развитие деятельности общественных и иных объединений</t>
    </r>
  </si>
  <si>
    <r>
      <t xml:space="preserve">Контрольное событие 58. </t>
    </r>
    <r>
      <rPr>
        <sz val="13"/>
        <rFont val="Times New Roman"/>
        <family val="1"/>
        <charset val="204"/>
      </rPr>
      <t xml:space="preserve">Организованы молодежные форумы, слеты, сборы </t>
    </r>
    <r>
      <rPr>
        <b/>
        <sz val="13"/>
        <rFont val="Times New Roman"/>
        <family val="1"/>
        <charset val="204"/>
      </rPr>
      <t xml:space="preserve">
</t>
    </r>
  </si>
  <si>
    <r>
      <rPr>
        <b/>
        <sz val="13"/>
        <rFont val="Times New Roman"/>
        <family val="1"/>
        <charset val="204"/>
      </rPr>
      <t xml:space="preserve">Контрольное событие 59. </t>
    </r>
    <r>
      <rPr>
        <sz val="13"/>
        <rFont val="Times New Roman"/>
        <family val="1"/>
        <charset val="204"/>
      </rPr>
      <t xml:space="preserve">Обеспечена деятельность муниципального Центра волонтерства и добровольчества (охват добровольческой деятельности не менее 16 % от общего числа детей и молодежи)
</t>
    </r>
  </si>
  <si>
    <r>
      <rPr>
        <b/>
        <sz val="13"/>
        <rFont val="Times New Roman"/>
        <family val="1"/>
        <charset val="204"/>
      </rPr>
      <t xml:space="preserve">Основное мероприятие 3.3.1. </t>
    </r>
    <r>
      <rPr>
        <sz val="13"/>
        <rFont val="Times New Roman"/>
        <family val="1"/>
        <charset val="204"/>
      </rPr>
      <t xml:space="preserve">Создание условий для вовлечения молодежи в социальную практику, гражданского образования и патриотического воспитания молодежи, содействие формированию у подрастающего поколения уважительного отношения ко всем этносам и религиям, формированию правовых, культурных и нравственных ценностей, стойкого неприятия идеологии терроризма и экстремизма среди молодежи
</t>
    </r>
  </si>
  <si>
    <r>
      <rPr>
        <b/>
        <sz val="13"/>
        <rFont val="Times New Roman"/>
        <family val="1"/>
        <charset val="204"/>
      </rPr>
      <t>Мероприятие 3.3.1.1.</t>
    </r>
    <r>
      <rPr>
        <sz val="13"/>
        <rFont val="Times New Roman"/>
        <family val="1"/>
        <charset val="204"/>
      </rPr>
      <t xml:space="preserve"> Организация участия во Всероссийских и республиканских патриотических акциях, предоставление грантов по поддержке молодежных инициатив</t>
    </r>
  </si>
  <si>
    <r>
      <rPr>
        <b/>
        <sz val="13"/>
        <rFont val="Times New Roman"/>
        <family val="1"/>
        <charset val="204"/>
      </rPr>
      <t xml:space="preserve">Контрольное событие 60. </t>
    </r>
    <r>
      <rPr>
        <sz val="13"/>
        <rFont val="Times New Roman"/>
        <family val="1"/>
        <charset val="204"/>
      </rPr>
      <t xml:space="preserve">Участие во Всероссийских и республиканских патриотических акциях 
</t>
    </r>
  </si>
  <si>
    <r>
      <rPr>
        <b/>
        <sz val="13"/>
        <rFont val="Times New Roman"/>
        <family val="1"/>
        <charset val="204"/>
      </rPr>
      <t xml:space="preserve">Контрольное событие 61. </t>
    </r>
    <r>
      <rPr>
        <sz val="13"/>
        <rFont val="Times New Roman"/>
        <family val="1"/>
        <charset val="204"/>
      </rPr>
      <t xml:space="preserve">Проведены мероприятия, направленные на гражданское и военно-патриотическое воспитание молодежи, обеспечена деятельность военно-патриотических клубов 
</t>
    </r>
  </si>
  <si>
    <r>
      <rPr>
        <b/>
        <sz val="13"/>
        <rFont val="Times New Roman"/>
        <family val="1"/>
        <charset val="204"/>
      </rPr>
      <t xml:space="preserve">Контрольное событие 62. </t>
    </r>
    <r>
      <rPr>
        <sz val="13"/>
        <rFont val="Times New Roman"/>
        <family val="1"/>
        <charset val="204"/>
      </rPr>
      <t xml:space="preserve">Обеспечение проведенния фестивалей, конкурсов, форумов и конференций (не менее 10 мероприятий), обеспечение деятельности РДШ
</t>
    </r>
  </si>
  <si>
    <r>
      <rPr>
        <b/>
        <sz val="13"/>
        <rFont val="Times New Roman"/>
        <family val="1"/>
        <charset val="204"/>
      </rPr>
      <t>Основное мероприятие 3.4.1.</t>
    </r>
    <r>
      <rPr>
        <sz val="13"/>
        <rFont val="Times New Roman"/>
        <family val="1"/>
        <charset val="204"/>
      </rPr>
      <t xml:space="preserve"> Создание условий для выявления и поддержки талантливой молодежи, поддержки общественно значимых инициатив и проектов</t>
    </r>
  </si>
  <si>
    <r>
      <rPr>
        <b/>
        <sz val="13"/>
        <rFont val="Times New Roman"/>
        <family val="1"/>
        <charset val="204"/>
      </rPr>
      <t xml:space="preserve">Мероприятие 3.4.1.1. </t>
    </r>
    <r>
      <rPr>
        <sz val="13"/>
        <rFont val="Times New Roman"/>
        <family val="1"/>
        <charset val="204"/>
      </rPr>
      <t>Обеспечение реализации мероприятий по выполнению учреждением по организации работы с молодежью муниципального задания</t>
    </r>
  </si>
  <si>
    <r>
      <rPr>
        <b/>
        <sz val="13"/>
        <rFont val="Times New Roman"/>
        <family val="1"/>
        <charset val="204"/>
      </rPr>
      <t xml:space="preserve">Контрольное событие 63. </t>
    </r>
    <r>
      <rPr>
        <sz val="13"/>
        <rFont val="Times New Roman"/>
        <family val="1"/>
        <charset val="204"/>
      </rPr>
      <t xml:space="preserve">Обеспечено функционирование муниципального учреждения по организации работы с молодежью (отчет о выполнении муниципального задания)
</t>
    </r>
  </si>
  <si>
    <r>
      <rPr>
        <b/>
        <sz val="13"/>
        <rFont val="Times New Roman"/>
        <family val="1"/>
        <charset val="204"/>
      </rPr>
      <t>Мероприятие 3.4.1.2.</t>
    </r>
    <r>
      <rPr>
        <sz val="13"/>
        <rFont val="Times New Roman"/>
        <family val="1"/>
        <charset val="204"/>
      </rPr>
      <t xml:space="preserve"> Поддержка талантливой молодежи и одаренных учащихся </t>
    </r>
  </si>
  <si>
    <r>
      <rPr>
        <b/>
        <sz val="13"/>
        <rFont val="Times New Roman"/>
        <family val="1"/>
        <charset val="204"/>
      </rPr>
      <t xml:space="preserve">Контрольное событие 64. </t>
    </r>
    <r>
      <rPr>
        <sz val="13"/>
        <rFont val="Times New Roman"/>
        <family val="1"/>
        <charset val="204"/>
      </rPr>
      <t xml:space="preserve">Своевременно обеспечены ежемесячные выплаты стипендий учащимся 
</t>
    </r>
  </si>
  <si>
    <r>
      <rPr>
        <b/>
        <sz val="13"/>
        <rFont val="Times New Roman"/>
        <family val="1"/>
        <charset val="204"/>
      </rPr>
      <t xml:space="preserve">Основное мероприятие 3.5.1.   </t>
    </r>
    <r>
      <rPr>
        <sz val="13"/>
        <rFont val="Times New Roman"/>
        <family val="1"/>
        <charset val="204"/>
      </rPr>
      <t>Проведение комплекса мероприятий для мотивирования детей и молодежи по формированию здорового образа жизни</t>
    </r>
  </si>
  <si>
    <r>
      <t xml:space="preserve">Мероприятие 3.5.1.1. </t>
    </r>
    <r>
      <rPr>
        <sz val="13"/>
        <rFont val="Times New Roman"/>
        <family val="1"/>
        <charset val="204"/>
      </rPr>
      <t>Реализация комплекса мер по профилактике безнадзорности и правонарушений среди несовершеннолетних</t>
    </r>
  </si>
  <si>
    <r>
      <rPr>
        <b/>
        <sz val="13"/>
        <rFont val="Times New Roman"/>
        <family val="1"/>
        <charset val="204"/>
      </rPr>
      <t xml:space="preserve">Контрольное событие 65. </t>
    </r>
    <r>
      <rPr>
        <sz val="13"/>
        <rFont val="Times New Roman"/>
        <family val="1"/>
        <charset val="204"/>
      </rPr>
      <t xml:space="preserve">Проведены мероприятия, направленные на здоровый образ жизни и профилактику асоциальных проявлений среди несовершеннолетних
</t>
    </r>
  </si>
  <si>
    <r>
      <rPr>
        <b/>
        <sz val="13"/>
        <rFont val="Times New Roman"/>
        <family val="1"/>
        <charset val="204"/>
      </rPr>
      <t xml:space="preserve">Контрольное событие 66. </t>
    </r>
    <r>
      <rPr>
        <sz val="13"/>
        <rFont val="Times New Roman"/>
        <family val="1"/>
        <charset val="204"/>
      </rPr>
      <t xml:space="preserve">Организована деятельность школьных спортивных клубов (не менее 28 клубов)
</t>
    </r>
  </si>
  <si>
    <r>
      <rPr>
        <b/>
        <sz val="13"/>
        <rFont val="Times New Roman"/>
        <family val="1"/>
        <charset val="204"/>
      </rPr>
      <t>Основное мероприятие 4.1.1.</t>
    </r>
    <r>
      <rPr>
        <sz val="13"/>
        <rFont val="Times New Roman"/>
        <family val="1"/>
        <charset val="204"/>
      </rPr>
      <t xml:space="preserve"> Обеспечение функций муниципальных органов, в том числе территориальных органов</t>
    </r>
  </si>
  <si>
    <r>
      <rPr>
        <b/>
        <sz val="13"/>
        <rFont val="Times New Roman"/>
        <family val="1"/>
        <charset val="204"/>
      </rPr>
      <t>Основное мероприятие 4.1.2.</t>
    </r>
    <r>
      <rPr>
        <sz val="13"/>
        <rFont val="Times New Roman"/>
        <family val="1"/>
        <charset val="204"/>
      </rPr>
      <t xml:space="preserve"> Реализация прочих функций, связанных с муниципальным управлением</t>
    </r>
  </si>
  <si>
    <r>
      <rPr>
        <b/>
        <sz val="13"/>
        <rFont val="Times New Roman"/>
        <family val="1"/>
        <charset val="204"/>
      </rPr>
      <t>Основное мероприятие 4.1.3.</t>
    </r>
    <r>
      <rPr>
        <sz val="13"/>
        <rFont val="Times New Roman"/>
        <family val="1"/>
        <charset val="204"/>
      </rPr>
      <t xml:space="preserve"> Обеспечение деятельности (оказание услуг) муниципальных учреждений (организаций)</t>
    </r>
  </si>
  <si>
    <r>
      <rPr>
        <b/>
        <sz val="13"/>
        <rFont val="Times New Roman"/>
        <family val="1"/>
        <charset val="204"/>
      </rPr>
      <t xml:space="preserve">Основное мероприятие 4.1.4. </t>
    </r>
    <r>
      <rPr>
        <sz val="13"/>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</si>
  <si>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Основное мероприятие 4.1.5. </t>
    </r>
    <r>
      <rPr>
        <sz val="13"/>
        <rFont val="Times New Roman"/>
        <family val="1"/>
        <charset val="204"/>
      </rPr>
      <t>Создание условий для функционирования муниципальных учреждений (организаций)</t>
    </r>
  </si>
  <si>
    <t xml:space="preserve">Имеется  1  предписание органов Госпожнадзора  по 1 учреждению.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 проведен своевременно 09.01.2023 г., 03.02.2023, 03.03.2023, 03.05.2023, 05.06.2023
Согласно  мониторингу, с начала года выполнены замечания по 6 предписаниям по 5 учреждениям. Предписаний с истекшим сроком по предписаниям Госпожнадзора по детским садам не имеется. </t>
  </si>
  <si>
    <t>Мониторинг объема оказания услуг психолого-педагогической, методической и консультативной помощи родителям (законным представителям) проведен - 13.01.2023, 15.02.2023, 15.03.2023, 14.04.2023, 15.05.2023, 15.06.2023. Согласно мониторинга от 15.06.2023 плановые значения по количеству и видам оказанных услуг достигнуты.</t>
  </si>
  <si>
    <t xml:space="preserve">05.04.2023 г. за 1 квартал 2023 г. подготовлен отчет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</si>
  <si>
    <t xml:space="preserve">            Наименование муниципальной программы: "Развитие образования"
                     отчетный период: 6 месяцев 2023 г.
</t>
  </si>
  <si>
    <t xml:space="preserve">По состоянию на 30.06.2023 обеспечено функционирование 8 мунципальных организаций дополнительного образования с общим охватом более 19 тысяч учащихся.  По итогам 6 месяцев 2023 года  показатели, характеризующие качество услуги по реализации дополнительных общеобразовательных общеразвивающих программ (очно-заочная форма)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</si>
  <si>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 xml:space="preserve">Для реализации мероприятий  молодёжной политики на территории МО ГО "Сыктывкар" обеспечено функционирование МАУ "Молодёжный центр г.Сыктывкара". По итогам 1 полугодия 2023 года  показатели, характеризующие качество услуги по реализации молодежной политики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</si>
  <si>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В  период весенних, летних каникул работали 35 детских оздоровительных лагерей с дневным пребыванием, 18 лагерей труда и отдыха с охватом 8790 детей, в том числе 1177 детей, находящихся в ТЖС. Отчет о проведении оздоровительной кампании вносится в ПК АРИСМО по состоянию на 01 число каждого месяца.</t>
  </si>
  <si>
    <t>В 1 полугодии 2023 года в детские лагеря - на территории Республики Коми и Черноморского побережья выехали 549 детей.</t>
  </si>
  <si>
    <t>На базе муниципальных образовательных организаций  функционирует 38 школьных спортивных клубов  (100%), с общим охватом 6560 участников, в рамках  деятельности которых  организуются и проводятся физкультурно-спортивные мероприятия в рамках XXIV Коми Республиканской Спартакиады обучающихся образовательных организаций «За здоровую Республику Коми в XXI веке»: муниципальный этап Всероссийских соревнований по волейболу "Серебряный мяч", муниципальный этап соревнований по шахматам "Белая ладья", соревнования по настольному теннису в рамках городской Спартакиады среди обучающихся МОО, Зимний фестиваль ВФСК ГТО, Летний фестиваль среди учащихся МОО. Учащиеся приняли участие в муниципальном этапе Всеросийских спортивных соревнованиях школьников "Президенские состязания", акция "С днем рождения ГТО", посвященная возрождения Всероссийского комплекса ГТО. С общим охватом более 22 тыс. учащихся.</t>
  </si>
  <si>
    <t xml:space="preserve">В 1 полугодии в МОО проведены следующие  мероприятия: городские соревнования 
в рамках Спартакиады среди учащихся муниципальных организаций дополнительного образования в 2022-2023 учебный год (с января по май 2023 года прошли соревнования по видам спорта: мини-футболу, баскетболу, волейболу, акробатике, художественной гимнастике, настольному тенниус, шахматам, танцевальной аэробике, каратэ, пауэрлифтингу, с общим охватом 1010 учащихся), зимний фестиваль ГТО среди учащихся и работников образовательных организаций, Летний фестиваль ГТО среди учащихся муниципальных образовательных организаций, муниципальная Акция "Зарядка с чемпионом", посвященная возрождению  ВФСК ГТО, муниципальный этап Всероссийской акции "Физическая культура и спорт - альтернатива пагубным привычкам". Охват составил более 30 тыс.учащихся.  </t>
  </si>
  <si>
    <t>В результате мониторинга скорости Интернет-соединения в общеобразовательных организациях, проведенного в мае 2023 года,  выявлено, что во всех 37 МОО г. Сыктывкара скорость Интернет соединения составляет не менее 100 Мбит/с.</t>
  </si>
  <si>
    <t xml:space="preserve">В соответствии с приказами  управления образования АМО ГО  "Сыктывкар" от 27.09.2022 № 847  "Об итогах  проведения  конкурса по отбору кандидатов – учащихся муниципальных образовательных организаций на присуждение стипендии главы МО ГО «Сыктывкар» -руководителя администрации", от 21.10.2022 № 960 "О внесение изменений в приказ управления образования администрации МО ГО «Сыктывкар» от 29.09.2022 № 847 «Об итогах  проведения  конкурса по отбору кандидатов – учащихся муниципальных образовательных организаций на присуждение стипендии главы МО ГО «Сыктывкар» - руководителя администрации»  назначена стипендия  Главы МО ГО «Сыктывкар» - руководителя администрации  с 1 сентября 2022 года по 31 мая 2023 года в размере 1000 рублей получили 144 учащимся 11-х классов, 26 учащимся муниципальных организаций дополнительного  образования.                                                              </t>
  </si>
  <si>
    <t>Мониторинг выполнения муниципального задания муниципальными дошкольными образовательными организациями проведен своевременно 12.04.2023 г.
Проведенный анализ выполнения образовательными учреждениями муниципальных заданий в целом показывает, что муниципальное задание:
- Выполнено в полном объеме в 41-ом образовательном учреждении:(процент исполнения муниципального задания в данном учреждении составляет больше либо ровно 100%); 
- Выполнено в 18-ти образовательных учреждениях:(процент исполнения муниципальных заданий в данных учреждениях составляет от 95% до 100%); 
- В целом выполнено - таких образовательных учреждении нет (процент исполнения муниципального задания в данном учреждении составляет от 90% до 100%); 
- Образовательных учреждений, не выполнивших муниципальные задания (процент исполнения муниципальных заданий составляет от 90% до 85%), не имеется.</t>
  </si>
  <si>
    <t>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проведен своевременно 12.04.2023 г.
Проведенный анализ показал, что муниципальное задание «Выполнено в полном объеме».</t>
  </si>
  <si>
    <t>Мониторинг средней заработной платы педагогических работников муниципальных дошкольных образовательных организаций проведен своевременно 07.07.2023 г. Проведенный анализ выполнения целевого показателя по педагогическим работникам показал, что средняя заработная плата педагогических работников муниципальных дошкольных образовательных организаций по состоянию на 01.07.2023 года составила 47 277,12 руб., что соответствует 101,9 % установленного целевого показателя среднемесячной заработной платы педагогических работников, реализующих образовательные программы дошкольного образования.</t>
  </si>
  <si>
    <t>Мониторинг кредиторской задолженности по оплате муниципальными дошкольными образовательными организациями расходов по коммунальным услугам проведен своевременно 10.07.2023г. Просроченная задолженность по оплате коммунальных услуг во всех муниципальных дошкольных образовательных организациях отсутствует.</t>
  </si>
  <si>
    <r>
      <t xml:space="preserve">Мероприятие 1.1.9.1. </t>
    </r>
    <r>
      <rPr>
        <sz val="13"/>
        <rFont val="Times New Roman"/>
        <family val="1"/>
        <charset val="204"/>
      </rPr>
      <t xml:space="preserve">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не превышающую максимальный размер родительской платы, установленной для муниципальных дошкольных образовательных организаций  
 </t>
    </r>
    <r>
      <rPr>
        <b/>
        <sz val="13"/>
        <rFont val="Times New Roman"/>
        <family val="1"/>
        <charset val="204"/>
      </rPr>
      <t xml:space="preserve">
</t>
    </r>
  </si>
  <si>
    <t xml:space="preserve"> За 1 полугодие 2023 г. принято и своевременно рассмотрено 3 815 заявлений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</si>
  <si>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За 1 полугодие 2023 г. своевременно выдано 3 249  уведомлений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 516 уведомлений об отказе в предоставлении муниципальной услуги.</t>
  </si>
  <si>
    <t>05.04.2023 за 1 квартал 2023 г. подготовлен отчет  о расходовании средств на приобретение основных средств и материальных запасов для оснащения  3-х дошкольных групп на 60 детей в жилом комплексе "Платон". Исполнено на 80% приобретение основных средств и материальных запасов для оснащения 3 дошкольных групп корпуса № 3  муниципального автономного дошкольного образовательного учреждения "Детский сад № 104".</t>
  </si>
  <si>
    <t>05.04.2023 г. за 1 квартал 2023 г. подготовлен отчет  о расходовании средств на приобретение основных средств и материальных запасов для оснащения дошкольных групп на 270 мест в мкр. Кочпон - Чит. Исполнено на 90% приобретение основных средств и материальных запасов для оснащения корпуса №2 муниципального автономного дошкольного образовательного учреждения "Детский сад № 5" .</t>
  </si>
  <si>
    <t xml:space="preserve">Ежемесячная  денежная  компенсация за 1 полугодие 2023 г. предоставлена 87 получателям. По состоянию на 01.07.2023 просроченной задолженности по выплате денежной компенсации нет. </t>
  </si>
  <si>
    <t>*Суммы кассовых исполнений, отраженные в мониторинге за 1 полугодие 2023 года превышают плановые суммы плана реализации муниципальной программы МО ГО "Сыктывкар "Развитие образования" на 2023 год по следующим причинам:</t>
  </si>
  <si>
    <t>1. По Основному мероприятию 1.1.6 (Мероприятие 1.1.6.1), по Основному мероприятию 2.2.1 (Мероприятие 2.2.1.1) в связи с поступлением межбюджетных трансфертов.</t>
  </si>
  <si>
    <t>2. По Мероприятию 1.1.6.3 - не отражена в плане реализации на 2023 год сумма РБ -  800,0 тыс. руб., МБ - 88,9  по которому прошло кассовое исполнение за 1 полугодие 2023 года на сумму 888,9 тыс. руб.</t>
  </si>
  <si>
    <t>3. По Мероприятию 1.1.6.4 - не отражена в плане реализации на 2023 год сумма МБ - 2000,0 по которому прошло кассовое исполнение за 1 полугодие 2023 года на сумму 2000,0 тыс. руб.</t>
  </si>
  <si>
    <t>4. По Мероприятию 1.1.6.5 - не отражена в плане реализации на 2023 год сумма МБ - 14000,0 по которому прошло кассовое исполнение за 1 полугодие 2023 года на сумму 14000,0 тыс. руб.</t>
  </si>
  <si>
    <t>5. По Мероприятию 2.2.1.3 - не отражена в плане реализации на 2023 год сумма РБ -  1414,3 тыс. руб., МБ - 2174,5  по которому прошло кассовое исполнение за 1 полугодие 2023 года на сумму 3588,8 тыс. руб.</t>
  </si>
  <si>
    <t>6. По Мероприятию 2.2.1.6 - не отражена в плане реализации на 2023 год сумма РБ - 3061,4 тыс. руб., МБ - 340,2  по которому прошло кассовое исполнение за 1 полугодие 2023 года на сумму 3401,6 тыс. руб.</t>
  </si>
  <si>
    <r>
      <t xml:space="preserve"> В  1 полугодии 2023 г. услуга по реализации основных общеобразовательных программ оказана</t>
    </r>
    <r>
      <rPr>
        <b/>
        <sz val="12"/>
        <rFont val="Times New Roman"/>
        <family val="1"/>
        <charset val="204"/>
      </rPr>
      <t xml:space="preserve"> 33838 </t>
    </r>
    <r>
      <rPr>
        <sz val="12"/>
        <rFont val="Times New Roman"/>
        <family val="1"/>
        <charset val="204"/>
      </rPr>
      <t>учащимся в 37 общеобразовательных организациях. На  01.07.2023г. отчет о выполнении муниципального задания подготовлен всеми организациями.</t>
    </r>
  </si>
  <si>
    <r>
      <t xml:space="preserve">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t>
    </r>
    <r>
      <rPr>
        <b/>
        <sz val="14"/>
        <color indexed="17"/>
        <rFont val="Times New Roman"/>
        <family val="1"/>
        <charset val="204"/>
      </rPr>
      <t>эффективной</t>
    </r>
    <r>
      <rPr>
        <b/>
        <sz val="14"/>
        <rFont val="Times New Roman"/>
        <family val="1"/>
        <charset val="204"/>
      </rPr>
      <t xml:space="preserve"> по итогам реализации за 6 месяцев 2023 года
Эффективность = ((0/0)+(21/21)+(4 068 792,6/ 6 799 133,1)) / 3 *100%= 53,3 % (эффективна, если больше или равно 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</si>
</sst>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_-* #,##0.0\ _₽_-;\-* #,##0.0\ _₽_-;_-* &quot;-&quot;?\ _₽_-;_-@_-"/>
    <numFmt numFmtId="166" formatCode="#,##0.0"/>
  </numFmts>
  <fonts count="26" x14ac:knownFonts="1">
    <font>
      <sz val="11"/>
      <color theme="1"/>
      <name val="Calibri"/>
      <family val="2"/>
      <charset val="204"/>
      <scheme val="minor"/>
    </font>
    <font>
      <u/>
      <sz val="11"/>
      <color theme="10"/>
      <name val="Calibri"/>
      <family val="2"/>
      <charset val="204"/>
      <scheme val="minor"/>
    </font>
    <font>
      <sz val="11"/>
      <color theme="1"/>
      <name val="Calibri"/>
      <family val="2"/>
      <charset val="204"/>
      <scheme val="minor"/>
    </font>
    <font>
      <sz val="12"/>
      <name val="Times New Roman"/>
      <family val="1"/>
      <charset val="204"/>
    </font>
    <font>
      <sz val="12"/>
      <name val="Calibri"/>
      <family val="2"/>
      <charset val="204"/>
      <scheme val="minor"/>
    </font>
    <font>
      <b/>
      <sz val="12"/>
      <name val="Times New Roman"/>
      <family val="1"/>
      <charset val="204"/>
    </font>
    <font>
      <sz val="10"/>
      <name val="Arial"/>
      <family val="2"/>
      <charset val="204"/>
    </font>
    <font>
      <sz val="11"/>
      <name val="Calibri"/>
      <family val="2"/>
      <charset val="204"/>
      <scheme val="minor"/>
    </font>
    <font>
      <sz val="11"/>
      <name val="Times New Roman"/>
      <family val="1"/>
      <charset val="204"/>
    </font>
    <font>
      <b/>
      <sz val="14"/>
      <name val="Times New Roman"/>
      <family val="1"/>
      <charset val="204"/>
    </font>
    <font>
      <b/>
      <sz val="14"/>
      <color indexed="17"/>
      <name val="Times New Roman"/>
      <family val="1"/>
      <charset val="204"/>
    </font>
    <font>
      <b/>
      <sz val="14"/>
      <color theme="1"/>
      <name val="Times New Roman"/>
      <family val="1"/>
      <charset val="204"/>
    </font>
    <font>
      <sz val="12"/>
      <color theme="1"/>
      <name val="Times New Roman"/>
      <family val="1"/>
      <charset val="204"/>
    </font>
    <font>
      <sz val="10"/>
      <color rgb="FF000000"/>
      <name val="Arial"/>
      <family val="2"/>
      <charset val="204"/>
    </font>
    <font>
      <sz val="14"/>
      <color theme="1"/>
      <name val="Calibri"/>
      <family val="2"/>
      <charset val="204"/>
      <scheme val="minor"/>
    </font>
    <font>
      <sz val="14"/>
      <color theme="1"/>
      <name val="Times New Roman"/>
      <family val="1"/>
      <charset val="204"/>
    </font>
    <font>
      <sz val="10"/>
      <color rgb="FF000000"/>
      <name val="Arial"/>
      <family val="2"/>
      <charset val="204"/>
    </font>
    <font>
      <b/>
      <sz val="13"/>
      <name val="Times New Roman"/>
      <family val="1"/>
      <charset val="204"/>
    </font>
    <font>
      <sz val="13"/>
      <name val="Times New Roman"/>
      <family val="1"/>
      <charset val="204"/>
    </font>
    <font>
      <sz val="13"/>
      <color theme="1"/>
      <name val="Times New Roman"/>
      <family val="1"/>
      <charset val="204"/>
    </font>
    <font>
      <sz val="13"/>
      <color theme="1"/>
      <name val="Calibri"/>
      <family val="2"/>
      <charset val="204"/>
      <scheme val="minor"/>
    </font>
    <font>
      <sz val="13"/>
      <name val="Calibri"/>
      <family val="2"/>
      <charset val="204"/>
      <scheme val="minor"/>
    </font>
    <font>
      <b/>
      <sz val="13"/>
      <color theme="1"/>
      <name val="Times New Roman"/>
      <family val="1"/>
      <charset val="204"/>
    </font>
    <font>
      <i/>
      <sz val="13"/>
      <name val="Times New Roman"/>
      <family val="1"/>
      <charset val="204"/>
    </font>
    <font>
      <sz val="14"/>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9D9D9"/>
      </left>
      <right style="thin">
        <color rgb="FFBFBFBF"/>
      </right>
      <top/>
      <bottom style="thin">
        <color rgb="FFD9D9D9"/>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s>
  <cellStyleXfs count="6">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6" fillId="0" borderId="0"/>
    <xf numFmtId="4" fontId="13" fillId="0" borderId="13">
      <alignment horizontal="right" vertical="top" shrinkToFit="1"/>
    </xf>
    <xf numFmtId="4" fontId="16" fillId="0" borderId="13">
      <alignment horizontal="right" vertical="top" shrinkToFit="1"/>
    </xf>
  </cellStyleXfs>
  <cellXfs count="325">
    <xf numFmtId="0" fontId="0" fillId="0" borderId="0" xfId="0"/>
    <xf numFmtId="0" fontId="4" fillId="2" borderId="0" xfId="0" applyFont="1" applyFill="1" applyAlignment="1">
      <alignment horizontal="left" vertical="top"/>
    </xf>
    <xf numFmtId="0" fontId="3" fillId="2" borderId="0" xfId="0" applyFont="1"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7" fillId="2" borderId="0" xfId="0" applyFont="1" applyFill="1"/>
    <xf numFmtId="165" fontId="7" fillId="2" borderId="0" xfId="0" applyNumberFormat="1" applyFont="1" applyFill="1"/>
    <xf numFmtId="164" fontId="7" fillId="2" borderId="0" xfId="0" applyNumberFormat="1" applyFont="1" applyFill="1"/>
    <xf numFmtId="0" fontId="8" fillId="2" borderId="0" xfId="0" applyFont="1" applyFill="1"/>
    <xf numFmtId="0" fontId="7" fillId="2" borderId="0" xfId="0" applyFont="1" applyFill="1" applyAlignment="1">
      <alignment horizontal="left" vertical="top"/>
    </xf>
    <xf numFmtId="0" fontId="7" fillId="2" borderId="0" xfId="0" applyFont="1" applyFill="1" applyAlignment="1">
      <alignment vertical="top"/>
    </xf>
    <xf numFmtId="0" fontId="7" fillId="2" borderId="0" xfId="0" applyFont="1" applyFill="1" applyAlignment="1">
      <alignment horizontal="center"/>
    </xf>
    <xf numFmtId="0" fontId="7" fillId="2" borderId="0" xfId="0" applyFont="1" applyFill="1" applyBorder="1"/>
    <xf numFmtId="164" fontId="7" fillId="2" borderId="0" xfId="0" applyNumberFormat="1" applyFont="1" applyFill="1" applyBorder="1"/>
    <xf numFmtId="2" fontId="9" fillId="0" borderId="0" xfId="0" applyNumberFormat="1" applyFont="1" applyFill="1" applyBorder="1" applyAlignment="1">
      <alignment vertical="top" wrapText="1"/>
    </xf>
    <xf numFmtId="0" fontId="11" fillId="0" borderId="0" xfId="0" applyFont="1" applyFill="1" applyBorder="1" applyAlignment="1">
      <alignment wrapText="1"/>
    </xf>
    <xf numFmtId="0" fontId="14" fillId="0" borderId="0" xfId="0" applyFont="1" applyAlignment="1"/>
    <xf numFmtId="0" fontId="15" fillId="0" borderId="0" xfId="0" applyFont="1" applyAlignment="1"/>
    <xf numFmtId="166" fontId="7" fillId="2" borderId="0" xfId="0" applyNumberFormat="1" applyFont="1" applyFill="1"/>
    <xf numFmtId="166" fontId="8" fillId="2" borderId="0" xfId="0" applyNumberFormat="1" applyFont="1" applyFill="1"/>
    <xf numFmtId="166" fontId="9" fillId="0" borderId="0" xfId="0" applyNumberFormat="1" applyFont="1" applyFill="1" applyBorder="1" applyAlignment="1">
      <alignment vertical="top" wrapText="1"/>
    </xf>
    <xf numFmtId="166" fontId="11" fillId="0" borderId="0" xfId="0" applyNumberFormat="1" applyFont="1" applyFill="1" applyBorder="1" applyAlignment="1">
      <alignment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justify" vertical="center" wrapText="1"/>
    </xf>
    <xf numFmtId="0" fontId="0" fillId="0" borderId="0" xfId="0" applyAlignment="1">
      <alignment vertical="center" wrapText="1"/>
    </xf>
    <xf numFmtId="0" fontId="0" fillId="0" borderId="19" xfId="0" applyBorder="1" applyAlignment="1">
      <alignment vertical="center" wrapText="1"/>
    </xf>
    <xf numFmtId="0" fontId="0" fillId="0" borderId="19" xfId="0" applyBorder="1" applyAlignment="1">
      <alignment vertical="top" wrapText="1"/>
    </xf>
    <xf numFmtId="0" fontId="0" fillId="0" borderId="17" xfId="0" applyBorder="1" applyAlignment="1">
      <alignment vertical="top" wrapText="1"/>
    </xf>
    <xf numFmtId="0" fontId="0" fillId="0" borderId="17" xfId="0" applyBorder="1" applyAlignment="1">
      <alignment vertical="center" wrapText="1"/>
    </xf>
    <xf numFmtId="4" fontId="0" fillId="0" borderId="17" xfId="0" applyNumberFormat="1" applyBorder="1" applyAlignment="1">
      <alignment horizontal="center" vertical="center" wrapText="1"/>
    </xf>
    <xf numFmtId="0" fontId="0" fillId="0" borderId="15" xfId="0" applyBorder="1" applyAlignment="1">
      <alignment horizontal="justify" vertical="center" wrapText="1"/>
    </xf>
    <xf numFmtId="0" fontId="0" fillId="0" borderId="18" xfId="0" applyBorder="1" applyAlignment="1">
      <alignment vertical="top" wrapText="1"/>
    </xf>
    <xf numFmtId="0" fontId="0" fillId="0" borderId="15" xfId="0" applyBorder="1" applyAlignment="1">
      <alignment vertical="top" wrapText="1"/>
    </xf>
    <xf numFmtId="166" fontId="7" fillId="2" borderId="0" xfId="0" applyNumberFormat="1" applyFont="1" applyFill="1" applyBorder="1"/>
    <xf numFmtId="0" fontId="18" fillId="0" borderId="0" xfId="0" applyFont="1" applyFill="1" applyAlignment="1"/>
    <xf numFmtId="166" fontId="18" fillId="0" borderId="0" xfId="2" applyNumberFormat="1" applyFont="1" applyFill="1" applyAlignment="1">
      <alignment horizontal="center" vertical="top" wrapText="1"/>
    </xf>
    <xf numFmtId="0" fontId="18" fillId="0" borderId="1" xfId="0" applyFont="1" applyFill="1" applyBorder="1" applyAlignment="1">
      <alignment vertical="center" wrapText="1"/>
    </xf>
    <xf numFmtId="166" fontId="18" fillId="0" borderId="1" xfId="2" applyNumberFormat="1" applyFont="1" applyFill="1" applyBorder="1" applyAlignment="1">
      <alignment horizontal="center" vertical="top"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top" wrapText="1"/>
    </xf>
    <xf numFmtId="0" fontId="19" fillId="0" borderId="0" xfId="0" applyFont="1" applyFill="1" applyAlignment="1"/>
    <xf numFmtId="166" fontId="19" fillId="0" borderId="0" xfId="0" applyNumberFormat="1" applyFont="1" applyFill="1" applyAlignment="1">
      <alignment horizontal="center" vertical="top" wrapText="1"/>
    </xf>
    <xf numFmtId="166" fontId="18" fillId="0" borderId="0" xfId="0" applyNumberFormat="1" applyFont="1" applyFill="1" applyAlignment="1">
      <alignment horizontal="center" vertical="top" wrapText="1"/>
    </xf>
    <xf numFmtId="0" fontId="20" fillId="0" borderId="0" xfId="0" applyFont="1" applyFill="1" applyAlignment="1"/>
    <xf numFmtId="166" fontId="20" fillId="0" borderId="0" xfId="0" applyNumberFormat="1" applyFont="1" applyFill="1" applyAlignment="1">
      <alignment horizontal="center" vertical="top" wrapText="1"/>
    </xf>
    <xf numFmtId="166" fontId="21" fillId="0" borderId="0" xfId="0" applyNumberFormat="1" applyFont="1" applyFill="1" applyAlignment="1">
      <alignment horizontal="center" vertical="top" wrapText="1"/>
    </xf>
    <xf numFmtId="0" fontId="21" fillId="0" borderId="0" xfId="0" applyFont="1" applyFill="1" applyAlignment="1"/>
    <xf numFmtId="164" fontId="18" fillId="2" borderId="0" xfId="2" applyNumberFormat="1" applyFont="1" applyFill="1"/>
    <xf numFmtId="0" fontId="18" fillId="2" borderId="1" xfId="0" applyFont="1" applyFill="1" applyBorder="1" applyAlignment="1">
      <alignment horizontal="center" vertical="top" wrapText="1"/>
    </xf>
    <xf numFmtId="0" fontId="19" fillId="0" borderId="0" xfId="0" applyFont="1" applyAlignment="1"/>
    <xf numFmtId="0" fontId="20" fillId="0" borderId="0" xfId="0" applyFont="1" applyAlignment="1"/>
    <xf numFmtId="0" fontId="21" fillId="2" borderId="0" xfId="0" applyFont="1" applyFill="1" applyAlignment="1">
      <alignment vertical="top"/>
    </xf>
    <xf numFmtId="0" fontId="18" fillId="2" borderId="1" xfId="0" applyFont="1" applyFill="1" applyBorder="1" applyAlignment="1">
      <alignment vertical="center" wrapText="1"/>
    </xf>
    <xf numFmtId="14" fontId="3" fillId="2" borderId="3" xfId="0" applyNumberFormat="1" applyFont="1" applyFill="1" applyBorder="1" applyAlignment="1">
      <alignment horizontal="center" vertical="top"/>
    </xf>
    <xf numFmtId="49" fontId="3" fillId="2" borderId="1" xfId="0" applyNumberFormat="1" applyFont="1" applyFill="1" applyBorder="1" applyAlignment="1">
      <alignment horizontal="left" vertical="top"/>
    </xf>
    <xf numFmtId="49" fontId="12" fillId="2" borderId="1" xfId="0" applyNumberFormat="1" applyFont="1" applyFill="1" applyBorder="1" applyAlignment="1">
      <alignment horizontal="right" vertical="top"/>
    </xf>
    <xf numFmtId="0" fontId="19" fillId="2" borderId="1" xfId="0" applyFont="1" applyFill="1" applyBorder="1" applyAlignment="1">
      <alignment vertical="top"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horizontal="justify" vertical="top" wrapText="1"/>
    </xf>
    <xf numFmtId="0" fontId="18" fillId="2" borderId="1" xfId="0" applyFont="1" applyFill="1" applyBorder="1" applyAlignment="1">
      <alignment vertical="top"/>
    </xf>
    <xf numFmtId="166" fontId="18" fillId="2" borderId="1" xfId="2" applyNumberFormat="1" applyFont="1" applyFill="1" applyBorder="1" applyAlignment="1">
      <alignment horizontal="center" vertical="top" wrapText="1"/>
    </xf>
    <xf numFmtId="166" fontId="18" fillId="2" borderId="2" xfId="2" applyNumberFormat="1" applyFont="1" applyFill="1" applyBorder="1" applyAlignment="1">
      <alignment horizontal="center" vertical="top" wrapText="1"/>
    </xf>
    <xf numFmtId="166" fontId="18" fillId="2" borderId="3" xfId="2" applyNumberFormat="1" applyFont="1" applyFill="1" applyBorder="1" applyAlignment="1">
      <alignment horizontal="center" vertical="top" wrapText="1"/>
    </xf>
    <xf numFmtId="0" fontId="18" fillId="2" borderId="2" xfId="0" applyFont="1" applyFill="1" applyBorder="1" applyAlignment="1">
      <alignment vertical="top"/>
    </xf>
    <xf numFmtId="0" fontId="18" fillId="2" borderId="3" xfId="0" applyFont="1" applyFill="1" applyBorder="1" applyAlignment="1">
      <alignment vertical="top"/>
    </xf>
    <xf numFmtId="0" fontId="3" fillId="2" borderId="1" xfId="0" applyFont="1" applyFill="1" applyBorder="1" applyAlignment="1">
      <alignment horizontal="left" vertical="top"/>
    </xf>
    <xf numFmtId="0" fontId="18" fillId="2" borderId="2" xfId="0" applyFont="1" applyFill="1" applyBorder="1" applyAlignment="1">
      <alignment vertical="top" wrapText="1"/>
    </xf>
    <xf numFmtId="0" fontId="3" fillId="2" borderId="1" xfId="0" applyFont="1" applyFill="1" applyBorder="1" applyAlignment="1">
      <alignment vertical="top" wrapText="1"/>
    </xf>
    <xf numFmtId="14" fontId="3" fillId="2" borderId="2" xfId="0" applyNumberFormat="1" applyFont="1" applyFill="1" applyBorder="1" applyAlignment="1">
      <alignment horizontal="center" vertical="top"/>
    </xf>
    <xf numFmtId="0" fontId="3" fillId="2" borderId="2" xfId="0" applyFont="1" applyFill="1" applyBorder="1" applyAlignment="1">
      <alignment horizontal="center" vertical="top"/>
    </xf>
    <xf numFmtId="0" fontId="3" fillId="2" borderId="4" xfId="0" applyFont="1" applyFill="1" applyBorder="1" applyAlignment="1">
      <alignment horizontal="center" vertical="top"/>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justify" vertical="top" wrapText="1"/>
    </xf>
    <xf numFmtId="0" fontId="3" fillId="2" borderId="3" xfId="0" applyFont="1" applyFill="1" applyBorder="1" applyAlignment="1">
      <alignment horizontal="justify" vertical="top" wrapText="1"/>
    </xf>
    <xf numFmtId="0" fontId="18" fillId="2" borderId="3" xfId="0" applyFont="1" applyFill="1" applyBorder="1" applyAlignment="1">
      <alignment vertical="top"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166" fontId="18" fillId="2" borderId="1" xfId="0" applyNumberFormat="1" applyFont="1" applyFill="1" applyBorder="1" applyAlignment="1">
      <alignment horizontal="center" vertical="top" wrapText="1"/>
    </xf>
    <xf numFmtId="0" fontId="18" fillId="2" borderId="4" xfId="0" applyFont="1" applyFill="1" applyBorder="1" applyAlignment="1">
      <alignment vertical="top" wrapText="1"/>
    </xf>
    <xf numFmtId="166" fontId="18" fillId="2" borderId="3" xfId="0" applyNumberFormat="1"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3" xfId="0" applyFont="1" applyFill="1" applyBorder="1" applyAlignment="1">
      <alignment horizontal="left" vertical="top"/>
    </xf>
    <xf numFmtId="0" fontId="18" fillId="2" borderId="3" xfId="0" applyFont="1" applyFill="1" applyBorder="1" applyAlignment="1">
      <alignment horizontal="justify" vertical="top" wrapText="1"/>
    </xf>
    <xf numFmtId="0" fontId="18" fillId="2" borderId="1" xfId="0" applyFont="1" applyFill="1" applyBorder="1" applyAlignment="1">
      <alignment horizontal="justify" vertical="top" wrapText="1"/>
    </xf>
    <xf numFmtId="0" fontId="18" fillId="2" borderId="3" xfId="0" applyFont="1" applyFill="1" applyBorder="1" applyAlignment="1">
      <alignment horizontal="left" vertical="top" wrapText="1"/>
    </xf>
    <xf numFmtId="0" fontId="3" fillId="2" borderId="1" xfId="0" applyFont="1" applyFill="1" applyBorder="1" applyAlignment="1">
      <alignment horizontal="justify" vertical="top" wrapText="1"/>
    </xf>
    <xf numFmtId="0" fontId="18" fillId="2" borderId="1" xfId="0" applyFont="1" applyFill="1" applyBorder="1" applyAlignment="1">
      <alignment vertical="top" wrapText="1"/>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1" xfId="0" applyFont="1" applyFill="1" applyBorder="1" applyAlignment="1">
      <alignment horizontal="justify" vertical="top"/>
    </xf>
    <xf numFmtId="14" fontId="12" fillId="2" borderId="1" xfId="0" applyNumberFormat="1" applyFont="1" applyFill="1" applyBorder="1" applyAlignment="1">
      <alignment horizontal="center" vertical="top"/>
    </xf>
    <xf numFmtId="0" fontId="3" fillId="2" borderId="3" xfId="0" applyFont="1" applyFill="1" applyBorder="1" applyAlignment="1">
      <alignment horizontal="justify" vertical="top"/>
    </xf>
    <xf numFmtId="16" fontId="3" fillId="2" borderId="1" xfId="0" applyNumberFormat="1" applyFont="1" applyFill="1" applyBorder="1" applyAlignment="1">
      <alignment horizontal="left" vertical="top"/>
    </xf>
    <xf numFmtId="14" fontId="3" fillId="2" borderId="1" xfId="0" applyNumberFormat="1" applyFont="1" applyFill="1" applyBorder="1" applyAlignment="1">
      <alignment horizontal="center" vertical="top"/>
    </xf>
    <xf numFmtId="0" fontId="3" fillId="2" borderId="1" xfId="0" applyFont="1" applyFill="1" applyBorder="1" applyAlignment="1">
      <alignment horizontal="left" vertical="center" wrapText="1"/>
    </xf>
    <xf numFmtId="0" fontId="18" fillId="2" borderId="3" xfId="0" applyFont="1" applyFill="1" applyBorder="1" applyAlignment="1">
      <alignment vertical="center" wrapText="1"/>
    </xf>
    <xf numFmtId="0" fontId="18" fillId="2" borderId="2" xfId="0" applyFont="1" applyFill="1" applyBorder="1" applyAlignment="1">
      <alignment horizontal="left" vertical="top" wrapText="1"/>
    </xf>
    <xf numFmtId="0" fontId="18" fillId="2" borderId="2" xfId="0" applyFont="1" applyFill="1" applyBorder="1" applyAlignment="1">
      <alignment vertical="center" wrapText="1"/>
    </xf>
    <xf numFmtId="166" fontId="18" fillId="2" borderId="2" xfId="0" applyNumberFormat="1" applyFont="1" applyFill="1" applyBorder="1" applyAlignment="1">
      <alignment horizontal="center" vertical="top" wrapText="1"/>
    </xf>
    <xf numFmtId="166" fontId="18" fillId="2" borderId="4" xfId="0" applyNumberFormat="1" applyFont="1" applyFill="1" applyBorder="1" applyAlignment="1">
      <alignment horizontal="center" vertical="top" wrapText="1"/>
    </xf>
    <xf numFmtId="0" fontId="18" fillId="2" borderId="4" xfId="0" applyFont="1" applyFill="1" applyBorder="1" applyAlignment="1">
      <alignment vertical="center" wrapText="1"/>
    </xf>
    <xf numFmtId="166" fontId="18" fillId="2" borderId="4" xfId="2" applyNumberFormat="1" applyFont="1" applyFill="1" applyBorder="1" applyAlignment="1">
      <alignment horizontal="center" vertical="top" wrapText="1"/>
    </xf>
    <xf numFmtId="0" fontId="17" fillId="2" borderId="1" xfId="0" applyFont="1" applyFill="1" applyBorder="1" applyAlignment="1">
      <alignment vertical="top"/>
    </xf>
    <xf numFmtId="166" fontId="17" fillId="2" borderId="1" xfId="2" applyNumberFormat="1" applyFont="1" applyFill="1" applyBorder="1" applyAlignment="1">
      <alignment horizontal="center" vertical="top" wrapText="1"/>
    </xf>
    <xf numFmtId="0" fontId="17" fillId="2" borderId="1" xfId="0" applyFont="1" applyFill="1" applyBorder="1" applyAlignment="1"/>
    <xf numFmtId="0" fontId="17" fillId="2" borderId="2" xfId="0" applyFont="1" applyFill="1" applyBorder="1" applyAlignment="1"/>
    <xf numFmtId="166" fontId="17" fillId="2" borderId="2" xfId="2" applyNumberFormat="1" applyFont="1" applyFill="1" applyBorder="1" applyAlignment="1">
      <alignment horizontal="center" vertical="top" wrapText="1"/>
    </xf>
    <xf numFmtId="0" fontId="18" fillId="2" borderId="1" xfId="0" applyFont="1" applyFill="1" applyBorder="1" applyAlignment="1">
      <alignment horizontal="center" vertical="center" wrapText="1"/>
    </xf>
    <xf numFmtId="166" fontId="18" fillId="2" borderId="1" xfId="2" applyNumberFormat="1" applyFont="1" applyFill="1" applyBorder="1" applyAlignment="1">
      <alignment horizontal="center" vertical="center" wrapText="1"/>
    </xf>
    <xf numFmtId="166" fontId="18" fillId="2" borderId="1" xfId="4" applyNumberFormat="1" applyFont="1" applyFill="1" applyBorder="1" applyAlignment="1" applyProtection="1">
      <alignment horizontal="center" vertical="top" wrapText="1" shrinkToFit="1"/>
    </xf>
    <xf numFmtId="0" fontId="3" fillId="2" borderId="0" xfId="0" applyFont="1" applyFill="1" applyAlignment="1">
      <alignment vertical="top" wrapText="1"/>
    </xf>
    <xf numFmtId="14" fontId="3" fillId="2" borderId="3" xfId="0" applyNumberFormat="1" applyFont="1" applyFill="1" applyBorder="1" applyAlignment="1">
      <alignment horizontal="center" vertical="top" wrapText="1"/>
    </xf>
    <xf numFmtId="166" fontId="18" fillId="2" borderId="1" xfId="0" applyNumberFormat="1" applyFont="1" applyFill="1" applyBorder="1" applyAlignment="1">
      <alignment horizontal="center" vertical="center" wrapText="1"/>
    </xf>
    <xf numFmtId="0" fontId="18" fillId="2" borderId="1" xfId="0" applyFont="1" applyFill="1" applyBorder="1" applyAlignment="1">
      <alignment vertical="center"/>
    </xf>
    <xf numFmtId="14" fontId="3" fillId="2" borderId="1" xfId="0" applyNumberFormat="1" applyFont="1" applyFill="1" applyBorder="1" applyAlignment="1">
      <alignment horizontal="center" vertical="top" wrapText="1"/>
    </xf>
    <xf numFmtId="0" fontId="3" fillId="2" borderId="4" xfId="0" applyFont="1" applyFill="1" applyBorder="1" applyAlignment="1">
      <alignment horizontal="left" vertical="top"/>
    </xf>
    <xf numFmtId="0" fontId="18" fillId="2" borderId="4" xfId="0" applyFont="1" applyFill="1" applyBorder="1" applyAlignment="1">
      <alignment horizontal="justify" vertical="top" wrapText="1"/>
    </xf>
    <xf numFmtId="0" fontId="3" fillId="2" borderId="4" xfId="0" applyFont="1" applyFill="1" applyBorder="1" applyAlignment="1">
      <alignment vertical="top" wrapText="1"/>
    </xf>
    <xf numFmtId="14" fontId="3" fillId="2" borderId="4" xfId="0" applyNumberFormat="1" applyFont="1" applyFill="1" applyBorder="1" applyAlignment="1">
      <alignment horizontal="center" vertical="top" wrapText="1"/>
    </xf>
    <xf numFmtId="166" fontId="18" fillId="2" borderId="4" xfId="2" applyNumberFormat="1" applyFont="1" applyFill="1" applyBorder="1" applyAlignment="1">
      <alignment horizontal="center" vertical="center" wrapText="1"/>
    </xf>
    <xf numFmtId="0" fontId="18" fillId="2" borderId="2" xfId="0" applyFont="1" applyFill="1" applyBorder="1" applyAlignment="1">
      <alignment vertical="center"/>
    </xf>
    <xf numFmtId="0" fontId="3" fillId="2" borderId="4" xfId="0" applyFont="1" applyFill="1" applyBorder="1" applyAlignment="1">
      <alignment horizontal="justify" vertical="top"/>
    </xf>
    <xf numFmtId="0" fontId="18" fillId="2" borderId="4" xfId="0" applyFont="1" applyFill="1" applyBorder="1" applyAlignment="1">
      <alignment vertical="top"/>
    </xf>
    <xf numFmtId="166" fontId="19" fillId="2" borderId="1" xfId="0" applyNumberFormat="1" applyFont="1" applyFill="1" applyBorder="1" applyAlignment="1">
      <alignment horizontal="center" vertical="top" wrapText="1"/>
    </xf>
    <xf numFmtId="14" fontId="3" fillId="2" borderId="4" xfId="0" applyNumberFormat="1" applyFont="1" applyFill="1" applyBorder="1" applyAlignment="1">
      <alignment horizontal="center" vertical="top"/>
    </xf>
    <xf numFmtId="0" fontId="3" fillId="2" borderId="1" xfId="0" applyFont="1" applyFill="1" applyBorder="1" applyAlignment="1">
      <alignment horizontal="center" vertical="center" wrapText="1"/>
    </xf>
    <xf numFmtId="0" fontId="18" fillId="2" borderId="1" xfId="0" applyFont="1" applyFill="1" applyBorder="1" applyAlignment="1">
      <alignment vertical="top" wrapText="1"/>
    </xf>
    <xf numFmtId="0" fontId="25" fillId="0" borderId="0" xfId="0" applyFont="1" applyAlignment="1">
      <alignment wrapText="1"/>
    </xf>
    <xf numFmtId="166" fontId="15" fillId="0" borderId="0" xfId="0" applyNumberFormat="1" applyFont="1" applyAlignment="1">
      <alignment horizontal="center" vertical="top" wrapText="1"/>
    </xf>
    <xf numFmtId="166" fontId="24" fillId="0" borderId="0" xfId="0" applyNumberFormat="1" applyFont="1" applyFill="1" applyAlignment="1">
      <alignment horizontal="center" vertical="top" wrapText="1"/>
    </xf>
    <xf numFmtId="0" fontId="3" fillId="2" borderId="2" xfId="0" applyFont="1" applyFill="1" applyBorder="1" applyAlignment="1">
      <alignment horizontal="center" vertical="top"/>
    </xf>
    <xf numFmtId="0" fontId="3" fillId="2" borderId="4" xfId="0" applyFont="1" applyFill="1" applyBorder="1" applyAlignment="1">
      <alignment horizontal="center" vertical="top"/>
    </xf>
    <xf numFmtId="0" fontId="3" fillId="2" borderId="3" xfId="0" applyFont="1" applyFill="1" applyBorder="1" applyAlignment="1">
      <alignment horizontal="center" vertical="top"/>
    </xf>
    <xf numFmtId="0" fontId="18" fillId="2" borderId="2"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3"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166" fontId="18" fillId="2" borderId="2" xfId="2" applyNumberFormat="1" applyFont="1" applyFill="1" applyBorder="1" applyAlignment="1">
      <alignment horizontal="center" vertical="top" wrapText="1"/>
    </xf>
    <xf numFmtId="166" fontId="18" fillId="2" borderId="3" xfId="2" applyNumberFormat="1" applyFont="1" applyFill="1" applyBorder="1" applyAlignment="1">
      <alignment horizontal="center" vertical="top" wrapText="1"/>
    </xf>
    <xf numFmtId="0" fontId="18" fillId="2" borderId="2" xfId="0" applyFont="1" applyFill="1" applyBorder="1" applyAlignment="1">
      <alignment vertical="top" wrapText="1"/>
    </xf>
    <xf numFmtId="0" fontId="18" fillId="2" borderId="3" xfId="0" applyFont="1" applyFill="1" applyBorder="1" applyAlignment="1">
      <alignment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top"/>
    </xf>
    <xf numFmtId="0" fontId="18"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166" fontId="18" fillId="2" borderId="2" xfId="0" applyNumberFormat="1" applyFont="1" applyFill="1" applyBorder="1" applyAlignment="1">
      <alignment horizontal="center" vertical="top" wrapText="1"/>
    </xf>
    <xf numFmtId="166" fontId="18" fillId="2" borderId="3" xfId="0" applyNumberFormat="1" applyFont="1" applyFill="1" applyBorder="1" applyAlignment="1">
      <alignment horizontal="center" vertical="top" wrapText="1"/>
    </xf>
    <xf numFmtId="0" fontId="3" fillId="2" borderId="1" xfId="0" applyFont="1" applyFill="1" applyBorder="1" applyAlignment="1">
      <alignment horizontal="left" vertical="top"/>
    </xf>
    <xf numFmtId="0" fontId="18" fillId="2" borderId="2" xfId="0" applyFont="1" applyFill="1" applyBorder="1" applyAlignment="1">
      <alignment vertical="top"/>
    </xf>
    <xf numFmtId="0" fontId="18" fillId="2" borderId="3" xfId="0" applyFont="1" applyFill="1" applyBorder="1" applyAlignment="1">
      <alignment vertical="top"/>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vertical="top" wrapText="1"/>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1" xfId="0" applyFont="1" applyFill="1" applyBorder="1" applyAlignment="1">
      <alignment vertical="top" wrapText="1"/>
    </xf>
    <xf numFmtId="14" fontId="3" fillId="2" borderId="2" xfId="0" applyNumberFormat="1" applyFont="1" applyFill="1" applyBorder="1" applyAlignment="1">
      <alignment horizontal="center" vertical="top"/>
    </xf>
    <xf numFmtId="0" fontId="3" fillId="2" borderId="1" xfId="0" applyFont="1" applyFill="1" applyBorder="1" applyAlignment="1">
      <alignment horizontal="center" vertical="center"/>
    </xf>
    <xf numFmtId="0" fontId="18" fillId="2" borderId="1" xfId="0" applyFont="1" applyFill="1" applyBorder="1" applyAlignment="1">
      <alignment vertical="top" wrapText="1"/>
    </xf>
    <xf numFmtId="0" fontId="3" fillId="2" borderId="4" xfId="0" applyFont="1" applyFill="1" applyBorder="1" applyAlignment="1">
      <alignment horizontal="center" vertical="center"/>
    </xf>
    <xf numFmtId="0" fontId="7" fillId="2" borderId="0" xfId="0" applyFont="1" applyFill="1" applyBorder="1" applyAlignment="1"/>
    <xf numFmtId="0" fontId="0" fillId="0" borderId="0" xfId="0" applyAlignment="1"/>
    <xf numFmtId="0" fontId="3" fillId="2" borderId="1" xfId="0" applyFont="1" applyFill="1" applyBorder="1" applyAlignment="1">
      <alignment horizontal="center" vertical="top" wrapText="1"/>
    </xf>
    <xf numFmtId="49" fontId="3" fillId="2" borderId="2" xfId="0" applyNumberFormat="1" applyFont="1" applyFill="1" applyBorder="1" applyAlignment="1">
      <alignment horizontal="justify" vertical="top" wrapText="1"/>
    </xf>
    <xf numFmtId="49" fontId="3" fillId="2" borderId="3" xfId="0" applyNumberFormat="1" applyFont="1" applyFill="1" applyBorder="1" applyAlignment="1">
      <alignment horizontal="justify" vertical="top"/>
    </xf>
    <xf numFmtId="14" fontId="3" fillId="2" borderId="1" xfId="0" applyNumberFormat="1" applyFont="1" applyFill="1" applyBorder="1" applyAlignment="1">
      <alignment horizontal="center" vertical="top"/>
    </xf>
    <xf numFmtId="0" fontId="3" fillId="2" borderId="2" xfId="0" applyFont="1" applyFill="1" applyBorder="1" applyAlignment="1">
      <alignment horizontal="justify" vertical="top" wrapText="1"/>
    </xf>
    <xf numFmtId="0" fontId="3" fillId="2" borderId="3" xfId="0" applyFont="1" applyFill="1" applyBorder="1" applyAlignment="1">
      <alignment horizontal="justify" vertical="top" wrapText="1"/>
    </xf>
    <xf numFmtId="0" fontId="18" fillId="2" borderId="1" xfId="0" applyFont="1" applyFill="1" applyBorder="1" applyAlignment="1">
      <alignment vertical="top"/>
    </xf>
    <xf numFmtId="166" fontId="18" fillId="2" borderId="1" xfId="0" applyNumberFormat="1" applyFont="1" applyFill="1" applyBorder="1" applyAlignment="1">
      <alignment horizontal="center" vertical="top" wrapText="1"/>
    </xf>
    <xf numFmtId="166" fontId="18" fillId="2" borderId="1" xfId="2" applyNumberFormat="1" applyFont="1" applyFill="1" applyBorder="1" applyAlignment="1">
      <alignment horizontal="center" vertical="top" wrapText="1"/>
    </xf>
    <xf numFmtId="0" fontId="18" fillId="2" borderId="4" xfId="0" applyFont="1" applyFill="1" applyBorder="1" applyAlignment="1">
      <alignment vertical="top"/>
    </xf>
    <xf numFmtId="0" fontId="3" fillId="2" borderId="4" xfId="0" applyFont="1" applyFill="1" applyBorder="1" applyAlignment="1">
      <alignment horizontal="center" vertical="top" wrapText="1"/>
    </xf>
    <xf numFmtId="0" fontId="7" fillId="2" borderId="3" xfId="0" applyFont="1" applyFill="1" applyBorder="1" applyAlignment="1">
      <alignment horizontal="justify" vertical="top" wrapText="1"/>
    </xf>
    <xf numFmtId="0" fontId="3" fillId="2" borderId="1" xfId="0" applyFont="1" applyFill="1" applyBorder="1" applyAlignment="1">
      <alignment horizontal="center" vertical="center" wrapText="1"/>
    </xf>
    <xf numFmtId="166" fontId="18" fillId="0" borderId="1" xfId="0" applyNumberFormat="1" applyFont="1" applyFill="1" applyBorder="1" applyAlignment="1">
      <alignment horizontal="center" vertical="top" wrapText="1"/>
    </xf>
    <xf numFmtId="166" fontId="21" fillId="2" borderId="4" xfId="0" applyNumberFormat="1" applyFont="1" applyFill="1" applyBorder="1" applyAlignment="1">
      <alignment horizontal="center" vertical="top" wrapText="1"/>
    </xf>
    <xf numFmtId="166" fontId="21" fillId="2" borderId="3"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18" fillId="2" borderId="1" xfId="1" applyFont="1" applyFill="1" applyBorder="1" applyAlignment="1">
      <alignment vertical="top" wrapText="1"/>
    </xf>
    <xf numFmtId="166" fontId="18" fillId="2" borderId="4" xfId="0" applyNumberFormat="1" applyFont="1" applyFill="1" applyBorder="1" applyAlignment="1">
      <alignment horizontal="center" vertical="top"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8" fillId="2" borderId="4" xfId="0" applyFont="1" applyFill="1" applyBorder="1" applyAlignment="1">
      <alignment vertical="top" wrapText="1"/>
    </xf>
    <xf numFmtId="0" fontId="18" fillId="0" borderId="1" xfId="0" applyFont="1" applyFill="1" applyBorder="1" applyAlignment="1">
      <alignment vertical="top" wrapText="1"/>
    </xf>
    <xf numFmtId="0" fontId="3" fillId="0" borderId="1" xfId="0" applyFont="1" applyFill="1" applyBorder="1" applyAlignment="1">
      <alignment horizontal="center" vertical="center"/>
    </xf>
    <xf numFmtId="0" fontId="20" fillId="2" borderId="3" xfId="0" applyFont="1" applyFill="1" applyBorder="1" applyAlignment="1">
      <alignment vertical="top" wrapText="1"/>
    </xf>
    <xf numFmtId="0" fontId="3" fillId="2" borderId="1" xfId="0" applyFont="1" applyFill="1" applyBorder="1" applyAlignment="1">
      <alignment horizontal="justify" vertical="top"/>
    </xf>
    <xf numFmtId="0" fontId="3" fillId="2" borderId="2" xfId="0" applyFont="1" applyFill="1" applyBorder="1" applyAlignment="1">
      <alignment horizontal="justify" vertical="top"/>
    </xf>
    <xf numFmtId="0" fontId="3" fillId="2" borderId="4" xfId="0" applyFont="1" applyFill="1" applyBorder="1" applyAlignment="1">
      <alignment horizontal="justify" vertical="top"/>
    </xf>
    <xf numFmtId="0" fontId="3" fillId="2" borderId="3" xfId="0" applyFont="1" applyFill="1" applyBorder="1" applyAlignment="1">
      <alignment horizontal="justify" vertical="top"/>
    </xf>
    <xf numFmtId="0" fontId="18" fillId="2" borderId="2" xfId="0" applyFont="1" applyFill="1" applyBorder="1" applyAlignment="1">
      <alignment horizontal="justify" vertical="top" wrapText="1"/>
    </xf>
    <xf numFmtId="0" fontId="18" fillId="2" borderId="3" xfId="0" applyFont="1" applyFill="1" applyBorder="1" applyAlignment="1">
      <alignment horizontal="justify" vertical="top" wrapText="1"/>
    </xf>
    <xf numFmtId="0" fontId="3" fillId="2" borderId="4" xfId="0" applyFont="1" applyFill="1" applyBorder="1" applyAlignment="1">
      <alignment horizontal="left" vertical="top"/>
    </xf>
    <xf numFmtId="16" fontId="3" fillId="2" borderId="2" xfId="0" applyNumberFormat="1" applyFont="1" applyFill="1" applyBorder="1" applyAlignment="1">
      <alignment horizontal="center" vertical="top"/>
    </xf>
    <xf numFmtId="14" fontId="3" fillId="2" borderId="2" xfId="0" applyNumberFormat="1" applyFont="1" applyFill="1" applyBorder="1" applyAlignment="1">
      <alignment horizontal="center" vertical="top" wrapText="1"/>
    </xf>
    <xf numFmtId="14" fontId="3" fillId="2" borderId="4" xfId="0" applyNumberFormat="1" applyFont="1" applyFill="1" applyBorder="1" applyAlignment="1">
      <alignment horizontal="center" vertical="top" wrapText="1"/>
    </xf>
    <xf numFmtId="14" fontId="3" fillId="2" borderId="3" xfId="0" applyNumberFormat="1" applyFont="1" applyFill="1" applyBorder="1" applyAlignment="1">
      <alignment horizontal="center" vertical="top" wrapText="1"/>
    </xf>
    <xf numFmtId="0" fontId="17" fillId="2" borderId="2" xfId="0" applyFont="1" applyFill="1" applyBorder="1" applyAlignment="1">
      <alignment vertical="top" wrapText="1"/>
    </xf>
    <xf numFmtId="0" fontId="17" fillId="2" borderId="1" xfId="0" applyFont="1" applyFill="1" applyBorder="1" applyAlignment="1">
      <alignment vertical="top" wrapText="1"/>
    </xf>
    <xf numFmtId="14" fontId="3" fillId="2" borderId="1" xfId="0" applyNumberFormat="1" applyFont="1" applyFill="1" applyBorder="1" applyAlignment="1">
      <alignment horizontal="center" vertical="top" wrapText="1"/>
    </xf>
    <xf numFmtId="0" fontId="0" fillId="2" borderId="4" xfId="0" applyFont="1" applyFill="1" applyBorder="1" applyAlignment="1">
      <alignment vertical="top" wrapText="1"/>
    </xf>
    <xf numFmtId="0" fontId="0" fillId="2" borderId="3" xfId="0" applyFont="1" applyFill="1" applyBorder="1" applyAlignment="1">
      <alignment vertical="top" wrapText="1"/>
    </xf>
    <xf numFmtId="0" fontId="0" fillId="2" borderId="4" xfId="0" applyFont="1" applyFill="1" applyBorder="1" applyAlignment="1">
      <alignment horizontal="center" vertical="top"/>
    </xf>
    <xf numFmtId="0" fontId="0" fillId="2" borderId="3" xfId="0" applyFont="1" applyFill="1" applyBorder="1" applyAlignment="1">
      <alignment horizontal="center" vertical="top"/>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xf numFmtId="0" fontId="3" fillId="2" borderId="4" xfId="0" applyFont="1" applyFill="1" applyBorder="1" applyAlignment="1">
      <alignment horizontal="justify" vertical="top" wrapText="1"/>
    </xf>
    <xf numFmtId="166" fontId="18" fillId="2" borderId="2" xfId="2" applyNumberFormat="1" applyFont="1" applyFill="1" applyBorder="1" applyAlignment="1">
      <alignment horizontal="center" vertical="center" wrapText="1"/>
    </xf>
    <xf numFmtId="166" fontId="18" fillId="2" borderId="3" xfId="2"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166" fontId="18" fillId="2" borderId="1"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3" fillId="2" borderId="3" xfId="0" applyFont="1" applyFill="1" applyBorder="1" applyAlignment="1">
      <alignment vertical="top"/>
    </xf>
    <xf numFmtId="0" fontId="3" fillId="2" borderId="1" xfId="0" applyFont="1" applyFill="1" applyBorder="1" applyAlignment="1">
      <alignment horizontal="left" vertical="top" wrapText="1"/>
    </xf>
    <xf numFmtId="0" fontId="17" fillId="2" borderId="2" xfId="0" applyFont="1" applyFill="1" applyBorder="1" applyAlignment="1">
      <alignment horizontal="justify" vertical="top" wrapText="1"/>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14" fontId="3" fillId="2" borderId="3" xfId="0" applyNumberFormat="1" applyFont="1" applyFill="1" applyBorder="1" applyAlignment="1">
      <alignment horizontal="center" vertical="top"/>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17" fillId="2" borderId="2"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3" xfId="0" applyFont="1" applyFill="1" applyBorder="1" applyAlignment="1">
      <alignment horizontal="left" vertical="top" wrapText="1"/>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left" vertical="top"/>
    </xf>
    <xf numFmtId="0" fontId="0" fillId="2" borderId="3" xfId="0" applyFont="1" applyFill="1" applyBorder="1" applyAlignment="1">
      <alignment horizontal="left" vertical="top"/>
    </xf>
    <xf numFmtId="0" fontId="20" fillId="2" borderId="4" xfId="0" applyFont="1" applyFill="1" applyBorder="1" applyAlignment="1">
      <alignment vertical="top" wrapText="1"/>
    </xf>
    <xf numFmtId="16" fontId="3" fillId="2" borderId="2" xfId="0" applyNumberFormat="1" applyFont="1" applyFill="1" applyBorder="1" applyAlignment="1">
      <alignment horizontal="left" vertical="top"/>
    </xf>
    <xf numFmtId="0" fontId="18" fillId="2" borderId="1" xfId="0" applyFont="1" applyFill="1" applyBorder="1" applyAlignment="1">
      <alignment horizontal="justify" vertical="top" wrapText="1"/>
    </xf>
    <xf numFmtId="0" fontId="17" fillId="2" borderId="1" xfId="0" applyFont="1" applyFill="1" applyBorder="1" applyAlignment="1">
      <alignment horizontal="justify" vertical="top" wrapText="1"/>
    </xf>
    <xf numFmtId="0" fontId="3" fillId="2" borderId="2" xfId="0" applyFont="1" applyFill="1" applyBorder="1" applyAlignment="1" applyProtection="1">
      <alignment horizontal="justify" vertical="top" wrapText="1"/>
      <protection locked="0"/>
    </xf>
    <xf numFmtId="0" fontId="3" fillId="2" borderId="3" xfId="0" applyFont="1" applyFill="1" applyBorder="1" applyAlignment="1" applyProtection="1">
      <alignment horizontal="justify" vertical="top" wrapText="1"/>
      <protection locked="0"/>
    </xf>
    <xf numFmtId="0" fontId="3" fillId="2" borderId="1" xfId="0" applyFont="1" applyFill="1" applyBorder="1" applyAlignment="1">
      <alignment horizontal="justify" vertical="top" wrapText="1"/>
    </xf>
    <xf numFmtId="0" fontId="18" fillId="2" borderId="3" xfId="0" applyFont="1" applyFill="1" applyBorder="1" applyAlignment="1">
      <alignment horizontal="justify" vertical="top"/>
    </xf>
    <xf numFmtId="0" fontId="0" fillId="2" borderId="4" xfId="0" applyFill="1" applyBorder="1" applyAlignment="1">
      <alignment horizontal="center" vertical="top"/>
    </xf>
    <xf numFmtId="0" fontId="0" fillId="2" borderId="3" xfId="0" applyFill="1" applyBorder="1" applyAlignment="1">
      <alignment horizontal="center" vertical="top"/>
    </xf>
    <xf numFmtId="0" fontId="5" fillId="2" borderId="0" xfId="3" applyFont="1" applyFill="1" applyBorder="1" applyAlignment="1">
      <alignment horizontal="center" vertical="center" wrapText="1"/>
    </xf>
    <xf numFmtId="0" fontId="5" fillId="2" borderId="0" xfId="3" applyFont="1" applyFill="1" applyBorder="1" applyAlignment="1">
      <alignment horizontal="center" vertical="center"/>
    </xf>
    <xf numFmtId="0" fontId="18" fillId="2" borderId="2" xfId="0" applyFont="1" applyFill="1" applyBorder="1" applyAlignment="1">
      <alignment vertical="center" wrapText="1"/>
    </xf>
    <xf numFmtId="0" fontId="18" fillId="2" borderId="3" xfId="0" applyFont="1" applyFill="1" applyBorder="1" applyAlignment="1">
      <alignment vertical="center" wrapText="1"/>
    </xf>
    <xf numFmtId="0" fontId="18" fillId="0" borderId="1" xfId="0" applyFont="1" applyFill="1" applyBorder="1" applyAlignment="1">
      <alignment horizontal="center" vertical="center" wrapText="1"/>
    </xf>
    <xf numFmtId="16" fontId="3" fillId="2" borderId="1" xfId="0" applyNumberFormat="1" applyFont="1" applyFill="1" applyBorder="1" applyAlignment="1">
      <alignment horizontal="left" vertical="top" wrapText="1"/>
    </xf>
    <xf numFmtId="0" fontId="18" fillId="2" borderId="1" xfId="0" applyFont="1" applyFill="1" applyBorder="1" applyAlignment="1">
      <alignment horizontal="center" vertical="top" wrapText="1"/>
    </xf>
    <xf numFmtId="0" fontId="5" fillId="2" borderId="1" xfId="0" applyFont="1" applyFill="1" applyBorder="1" applyAlignment="1">
      <alignment horizontal="justify" vertical="center" wrapText="1"/>
    </xf>
    <xf numFmtId="0" fontId="3" fillId="2" borderId="7" xfId="0" applyFont="1" applyFill="1" applyBorder="1" applyAlignment="1">
      <alignment horizontal="left" vertical="top" wrapText="1"/>
    </xf>
    <xf numFmtId="0" fontId="3" fillId="2" borderId="9" xfId="0" applyFont="1" applyFill="1" applyBorder="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0" xfId="0" applyFont="1" applyFill="1" applyBorder="1" applyAlignment="1">
      <alignment horizontal="left" vertical="top"/>
    </xf>
    <xf numFmtId="0" fontId="3" fillId="2" borderId="8" xfId="0" applyFont="1" applyFill="1" applyBorder="1" applyAlignment="1">
      <alignment horizontal="left" vertical="top"/>
    </xf>
    <xf numFmtId="0" fontId="18" fillId="2" borderId="1" xfId="0" applyFont="1" applyFill="1" applyBorder="1" applyAlignment="1">
      <alignment horizontal="center" vertical="center"/>
    </xf>
    <xf numFmtId="166" fontId="18" fillId="2" borderId="1" xfId="2" applyNumberFormat="1" applyFont="1" applyFill="1" applyBorder="1" applyAlignment="1">
      <alignment horizontal="center" vertical="center" wrapText="1"/>
    </xf>
    <xf numFmtId="0" fontId="3" fillId="0" borderId="1" xfId="0" applyFont="1" applyFill="1" applyBorder="1" applyAlignment="1">
      <alignment horizontal="justify" vertical="top" wrapText="1"/>
    </xf>
    <xf numFmtId="0" fontId="20" fillId="2" borderId="4" xfId="0" applyFont="1" applyFill="1" applyBorder="1" applyAlignment="1">
      <alignment horizontal="left" vertical="top" wrapText="1"/>
    </xf>
    <xf numFmtId="0" fontId="20" fillId="2" borderId="3" xfId="0" applyFont="1" applyFill="1" applyBorder="1" applyAlignment="1">
      <alignment horizontal="left" vertical="top" wrapText="1"/>
    </xf>
    <xf numFmtId="14" fontId="3" fillId="2" borderId="4" xfId="0" applyNumberFormat="1" applyFont="1" applyFill="1" applyBorder="1" applyAlignment="1">
      <alignment horizontal="center" vertical="top"/>
    </xf>
    <xf numFmtId="14" fontId="3" fillId="2" borderId="2" xfId="0" applyNumberFormat="1" applyFont="1" applyFill="1" applyBorder="1" applyAlignment="1">
      <alignment horizontal="justify" vertical="top"/>
    </xf>
    <xf numFmtId="14" fontId="3" fillId="2" borderId="4" xfId="0" applyNumberFormat="1" applyFont="1" applyFill="1" applyBorder="1" applyAlignment="1">
      <alignment horizontal="justify" vertical="top"/>
    </xf>
    <xf numFmtId="14" fontId="3" fillId="2" borderId="3" xfId="0" applyNumberFormat="1" applyFont="1" applyFill="1" applyBorder="1" applyAlignment="1">
      <alignment horizontal="justify" vertical="top"/>
    </xf>
    <xf numFmtId="0" fontId="18" fillId="0" borderId="2" xfId="0" applyFont="1" applyFill="1" applyBorder="1" applyAlignment="1">
      <alignment vertical="top"/>
    </xf>
    <xf numFmtId="0" fontId="18" fillId="0" borderId="4" xfId="0" applyFont="1" applyFill="1" applyBorder="1" applyAlignment="1">
      <alignment vertical="top"/>
    </xf>
    <xf numFmtId="0" fontId="18" fillId="0" borderId="3" xfId="0" applyFont="1" applyFill="1" applyBorder="1" applyAlignment="1">
      <alignment vertical="top"/>
    </xf>
    <xf numFmtId="0" fontId="21" fillId="2" borderId="4" xfId="0" applyFont="1" applyFill="1" applyBorder="1" applyAlignment="1">
      <alignment vertical="top" wrapText="1"/>
    </xf>
    <xf numFmtId="0" fontId="21" fillId="2" borderId="3" xfId="0" applyFont="1" applyFill="1" applyBorder="1" applyAlignment="1">
      <alignment vertical="top" wrapText="1"/>
    </xf>
    <xf numFmtId="9" fontId="3" fillId="2" borderId="2" xfId="0" applyNumberFormat="1" applyFont="1" applyFill="1" applyBorder="1" applyAlignment="1">
      <alignment horizontal="justify" vertical="top" wrapText="1"/>
    </xf>
    <xf numFmtId="0" fontId="0" fillId="2" borderId="4" xfId="0" applyFill="1" applyBorder="1" applyAlignment="1">
      <alignment horizontal="justify" vertical="top" wrapText="1"/>
    </xf>
    <xf numFmtId="0" fontId="0" fillId="2" borderId="3" xfId="0" applyFill="1" applyBorder="1" applyAlignment="1">
      <alignment horizontal="justify" vertical="top" wrapText="1"/>
    </xf>
    <xf numFmtId="0" fontId="18" fillId="2" borderId="4" xfId="0" applyFont="1" applyFill="1" applyBorder="1" applyAlignment="1">
      <alignment vertical="center" wrapText="1"/>
    </xf>
    <xf numFmtId="0" fontId="9" fillId="2" borderId="7" xfId="0" applyFont="1" applyFill="1" applyBorder="1" applyAlignment="1">
      <alignment horizontal="left" wrapText="1"/>
    </xf>
    <xf numFmtId="0" fontId="9" fillId="2" borderId="9" xfId="0" applyFont="1" applyFill="1" applyBorder="1" applyAlignment="1">
      <alignment horizontal="left" wrapText="1"/>
    </xf>
    <xf numFmtId="0" fontId="9" fillId="2" borderId="5" xfId="0" applyFont="1" applyFill="1" applyBorder="1" applyAlignment="1">
      <alignment horizontal="left" wrapText="1"/>
    </xf>
    <xf numFmtId="49" fontId="3" fillId="2" borderId="2" xfId="0" applyNumberFormat="1" applyFont="1" applyFill="1" applyBorder="1" applyAlignment="1">
      <alignment horizontal="right" vertical="top"/>
    </xf>
    <xf numFmtId="49" fontId="0" fillId="2" borderId="4" xfId="0" applyNumberFormat="1" applyFill="1" applyBorder="1" applyAlignment="1">
      <alignment horizontal="right" vertical="top"/>
    </xf>
    <xf numFmtId="49" fontId="0" fillId="2" borderId="3" xfId="0" applyNumberFormat="1" applyFill="1" applyBorder="1" applyAlignment="1">
      <alignment horizontal="right" vertical="top"/>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vertical="top" wrapText="1"/>
    </xf>
    <xf numFmtId="0" fontId="0" fillId="2" borderId="3" xfId="0" applyFill="1" applyBorder="1" applyAlignment="1">
      <alignment vertical="top" wrapText="1"/>
    </xf>
    <xf numFmtId="166" fontId="18" fillId="2" borderId="4" xfId="2" applyNumberFormat="1" applyFont="1" applyFill="1" applyBorder="1" applyAlignment="1">
      <alignment horizontal="center" vertical="top" wrapText="1"/>
    </xf>
    <xf numFmtId="2" fontId="9" fillId="2" borderId="1" xfId="0" applyNumberFormat="1" applyFont="1" applyFill="1" applyBorder="1" applyAlignment="1">
      <alignment horizontal="left" vertical="top" wrapText="1"/>
    </xf>
    <xf numFmtId="0" fontId="11" fillId="2" borderId="1" xfId="0" applyFont="1" applyFill="1" applyBorder="1" applyAlignment="1">
      <alignment horizontal="left" wrapText="1"/>
    </xf>
    <xf numFmtId="0" fontId="24" fillId="2" borderId="0" xfId="0" applyFont="1" applyFill="1" applyAlignment="1">
      <alignment horizontal="left" vertical="top" wrapText="1" shrinkToFit="1"/>
    </xf>
    <xf numFmtId="0" fontId="25" fillId="0" borderId="0" xfId="0" applyFont="1" applyAlignment="1">
      <alignment wrapText="1"/>
    </xf>
    <xf numFmtId="0" fontId="0" fillId="0" borderId="14" xfId="0" applyBorder="1" applyAlignment="1">
      <alignment horizontal="justify" vertical="center" wrapText="1"/>
    </xf>
    <xf numFmtId="0" fontId="0" fillId="0" borderId="18" xfId="0" applyBorder="1" applyAlignment="1">
      <alignment horizontal="justify" vertical="center" wrapText="1"/>
    </xf>
    <xf numFmtId="0" fontId="0" fillId="0" borderId="15" xfId="0" applyBorder="1" applyAlignment="1">
      <alignment horizontal="justify" vertical="center" wrapText="1"/>
    </xf>
    <xf numFmtId="0" fontId="0" fillId="0" borderId="14" xfId="0" applyBorder="1" applyAlignment="1">
      <alignment vertical="center" wrapText="1"/>
    </xf>
    <xf numFmtId="0" fontId="0" fillId="0" borderId="18" xfId="0" applyBorder="1" applyAlignment="1">
      <alignment vertical="center" wrapText="1"/>
    </xf>
    <xf numFmtId="0" fontId="0" fillId="0" borderId="15" xfId="0" applyBorder="1" applyAlignment="1">
      <alignment vertical="center" wrapText="1"/>
    </xf>
    <xf numFmtId="14" fontId="0" fillId="0" borderId="14" xfId="0" applyNumberFormat="1" applyBorder="1" applyAlignment="1">
      <alignment vertical="center" wrapText="1"/>
    </xf>
    <xf numFmtId="14" fontId="0" fillId="0" borderId="18" xfId="0" applyNumberFormat="1" applyBorder="1" applyAlignment="1">
      <alignment vertical="center" wrapText="1"/>
    </xf>
    <xf numFmtId="14" fontId="0" fillId="0" borderId="15" xfId="0" applyNumberFormat="1"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cellXfs>
  <cellStyles count="6">
    <cellStyle name="ex62" xfId="5"/>
    <cellStyle name="ex63" xfId="4"/>
    <cellStyle name="Гиперссылка" xfId="1" builtinId="8"/>
    <cellStyle name="Обычный" xfId="0" builtinId="0"/>
    <cellStyle name="Обычный 2" xfId="3"/>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4D5A3643E40CC6DD2B6EFE298F2ACDA9F785B454396F5C7E29B0682957A23C10EC1680831A3B3B43529CDA5B276803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2"/>
  <sheetViews>
    <sheetView tabSelected="1" view="pageBreakPreview" zoomScale="64" zoomScaleNormal="82" zoomScaleSheetLayoutView="64" workbookViewId="0">
      <selection activeCell="A3" sqref="A3:I3"/>
    </sheetView>
  </sheetViews>
  <sheetFormatPr defaultColWidth="9.140625" defaultRowHeight="17.25" outlineLevelRow="1" x14ac:dyDescent="0.3"/>
  <cols>
    <col min="1" max="1" width="10" style="9" customWidth="1"/>
    <col min="2" max="2" width="63" style="52" customWidth="1"/>
    <col min="3" max="3" width="15.7109375" style="11" customWidth="1"/>
    <col min="4" max="4" width="43.42578125" style="10" customWidth="1"/>
    <col min="5" max="5" width="17.42578125" style="11" customWidth="1"/>
    <col min="6" max="6" width="97.140625" style="10" customWidth="1"/>
    <col min="7" max="7" width="20.28515625" style="47" customWidth="1"/>
    <col min="8" max="8" width="20.28515625" style="36" customWidth="1"/>
    <col min="9" max="9" width="18.85546875" style="36" customWidth="1"/>
    <col min="10" max="10" width="19" style="18" customWidth="1"/>
    <col min="11" max="11" width="23.28515625" style="5" customWidth="1"/>
    <col min="12" max="12" width="15.5703125" style="5" customWidth="1"/>
    <col min="13" max="16384" width="9.140625" style="5"/>
  </cols>
  <sheetData>
    <row r="1" spans="1:12" ht="42.75" customHeight="1" x14ac:dyDescent="0.25">
      <c r="A1" s="265" t="s">
        <v>76</v>
      </c>
      <c r="B1" s="265"/>
      <c r="C1" s="265"/>
      <c r="D1" s="265"/>
      <c r="E1" s="265"/>
      <c r="F1" s="265"/>
      <c r="G1" s="265"/>
      <c r="H1" s="265"/>
      <c r="I1" s="265"/>
    </row>
    <row r="2" spans="1:12" ht="47.25" customHeight="1" x14ac:dyDescent="0.25">
      <c r="A2" s="265" t="s">
        <v>463</v>
      </c>
      <c r="B2" s="265"/>
      <c r="C2" s="265"/>
      <c r="D2" s="265"/>
      <c r="E2" s="265"/>
      <c r="F2" s="265"/>
      <c r="G2" s="265"/>
      <c r="H2" s="265"/>
      <c r="I2" s="265"/>
    </row>
    <row r="3" spans="1:12" ht="15.75" customHeight="1" x14ac:dyDescent="0.25">
      <c r="A3" s="266" t="s">
        <v>77</v>
      </c>
      <c r="B3" s="266"/>
      <c r="C3" s="266"/>
      <c r="D3" s="266"/>
      <c r="E3" s="266"/>
      <c r="F3" s="266"/>
      <c r="G3" s="266"/>
      <c r="H3" s="266"/>
      <c r="I3" s="266"/>
    </row>
    <row r="4" spans="1:12" ht="16.5" x14ac:dyDescent="0.25">
      <c r="A4" s="1"/>
      <c r="B4" s="48"/>
      <c r="C4" s="2"/>
      <c r="D4" s="2"/>
      <c r="E4" s="2"/>
      <c r="F4" s="2"/>
      <c r="G4" s="35"/>
    </row>
    <row r="5" spans="1:12" ht="43.5" customHeight="1" x14ac:dyDescent="0.25">
      <c r="A5" s="239" t="s">
        <v>0</v>
      </c>
      <c r="B5" s="271" t="s">
        <v>1</v>
      </c>
      <c r="C5" s="194" t="s">
        <v>122</v>
      </c>
      <c r="D5" s="182" t="s">
        <v>2</v>
      </c>
      <c r="E5" s="194" t="s">
        <v>123</v>
      </c>
      <c r="F5" s="194"/>
      <c r="G5" s="269" t="s">
        <v>124</v>
      </c>
      <c r="H5" s="269"/>
      <c r="I5" s="269"/>
    </row>
    <row r="6" spans="1:12" ht="49.5" x14ac:dyDescent="0.25">
      <c r="A6" s="239"/>
      <c r="B6" s="271"/>
      <c r="C6" s="194"/>
      <c r="D6" s="182"/>
      <c r="E6" s="3" t="s">
        <v>3</v>
      </c>
      <c r="F6" s="4" t="s">
        <v>4</v>
      </c>
      <c r="G6" s="37" t="s">
        <v>5</v>
      </c>
      <c r="H6" s="38" t="s">
        <v>6</v>
      </c>
      <c r="I6" s="38" t="s">
        <v>7</v>
      </c>
    </row>
    <row r="7" spans="1:12" ht="16.5" x14ac:dyDescent="0.25">
      <c r="A7" s="4">
        <v>1</v>
      </c>
      <c r="B7" s="49">
        <v>2</v>
      </c>
      <c r="C7" s="3">
        <v>3</v>
      </c>
      <c r="D7" s="4">
        <v>4</v>
      </c>
      <c r="E7" s="3">
        <v>5</v>
      </c>
      <c r="F7" s="4">
        <v>6</v>
      </c>
      <c r="G7" s="39">
        <v>7</v>
      </c>
      <c r="H7" s="40">
        <v>8</v>
      </c>
      <c r="I7" s="39">
        <v>9</v>
      </c>
    </row>
    <row r="8" spans="1:12" ht="15.75" x14ac:dyDescent="0.25">
      <c r="A8" s="272" t="s">
        <v>9</v>
      </c>
      <c r="B8" s="272"/>
      <c r="C8" s="272"/>
      <c r="D8" s="272"/>
      <c r="E8" s="272"/>
      <c r="F8" s="272"/>
      <c r="G8" s="272"/>
      <c r="H8" s="272"/>
      <c r="I8" s="272"/>
      <c r="K8" s="6"/>
    </row>
    <row r="9" spans="1:12" ht="18.75" customHeight="1" x14ac:dyDescent="0.25">
      <c r="A9" s="153">
        <v>1</v>
      </c>
      <c r="B9" s="143" t="s">
        <v>306</v>
      </c>
      <c r="C9" s="146" t="s">
        <v>19</v>
      </c>
      <c r="D9" s="159" t="s">
        <v>125</v>
      </c>
      <c r="E9" s="146" t="s">
        <v>19</v>
      </c>
      <c r="F9" s="146" t="s">
        <v>19</v>
      </c>
      <c r="G9" s="107" t="s">
        <v>75</v>
      </c>
      <c r="H9" s="108">
        <f>H10+H11</f>
        <v>364476.1</v>
      </c>
      <c r="I9" s="108">
        <f>I10+I11</f>
        <v>199881.8</v>
      </c>
      <c r="K9" s="6"/>
      <c r="L9" s="6"/>
    </row>
    <row r="10" spans="1:12" ht="23.25" customHeight="1" x14ac:dyDescent="0.25">
      <c r="A10" s="192"/>
      <c r="B10" s="144"/>
      <c r="C10" s="147"/>
      <c r="D10" s="161"/>
      <c r="E10" s="147"/>
      <c r="F10" s="147"/>
      <c r="G10" s="107" t="s">
        <v>14</v>
      </c>
      <c r="H10" s="108">
        <v>4248.3</v>
      </c>
      <c r="I10" s="108">
        <f>I18+I22</f>
        <v>2135</v>
      </c>
      <c r="K10" s="6"/>
      <c r="L10" s="6"/>
    </row>
    <row r="11" spans="1:12" ht="23.25" customHeight="1" x14ac:dyDescent="0.25">
      <c r="A11" s="154"/>
      <c r="B11" s="145"/>
      <c r="C11" s="148"/>
      <c r="D11" s="160"/>
      <c r="E11" s="148"/>
      <c r="F11" s="148"/>
      <c r="G11" s="107" t="s">
        <v>15</v>
      </c>
      <c r="H11" s="108">
        <v>360227.8</v>
      </c>
      <c r="I11" s="108">
        <v>197746.8</v>
      </c>
      <c r="K11" s="6"/>
      <c r="L11" s="6"/>
    </row>
    <row r="12" spans="1:12" ht="23.25" customHeight="1" outlineLevel="1" x14ac:dyDescent="0.25">
      <c r="A12" s="239" t="s">
        <v>8</v>
      </c>
      <c r="B12" s="178" t="s">
        <v>307</v>
      </c>
      <c r="C12" s="194" t="s">
        <v>93</v>
      </c>
      <c r="D12" s="175" t="s">
        <v>17</v>
      </c>
      <c r="E12" s="182" t="s">
        <v>245</v>
      </c>
      <c r="F12" s="182"/>
      <c r="G12" s="151" t="s">
        <v>121</v>
      </c>
      <c r="H12" s="149">
        <v>332015.90000000002</v>
      </c>
      <c r="I12" s="149">
        <f>185129.6</f>
        <v>185129.60000000001</v>
      </c>
    </row>
    <row r="13" spans="1:12" ht="36" customHeight="1" outlineLevel="1" x14ac:dyDescent="0.25">
      <c r="A13" s="239"/>
      <c r="B13" s="178"/>
      <c r="C13" s="194"/>
      <c r="D13" s="175"/>
      <c r="E13" s="182"/>
      <c r="F13" s="175"/>
      <c r="G13" s="204"/>
      <c r="H13" s="200"/>
      <c r="I13" s="200"/>
    </row>
    <row r="14" spans="1:12" ht="24" customHeight="1" outlineLevel="1" x14ac:dyDescent="0.25">
      <c r="A14" s="239"/>
      <c r="B14" s="178"/>
      <c r="C14" s="194"/>
      <c r="D14" s="175"/>
      <c r="E14" s="182"/>
      <c r="F14" s="175"/>
      <c r="G14" s="152"/>
      <c r="H14" s="163"/>
      <c r="I14" s="163"/>
    </row>
    <row r="15" spans="1:12" ht="136.5" customHeight="1" outlineLevel="1" x14ac:dyDescent="0.25">
      <c r="A15" s="270"/>
      <c r="B15" s="151" t="s">
        <v>308</v>
      </c>
      <c r="C15" s="146" t="s">
        <v>33</v>
      </c>
      <c r="D15" s="175" t="s">
        <v>17</v>
      </c>
      <c r="E15" s="153" t="s">
        <v>120</v>
      </c>
      <c r="F15" s="186" t="s">
        <v>472</v>
      </c>
      <c r="G15" s="236"/>
      <c r="H15" s="230"/>
      <c r="I15" s="230"/>
    </row>
    <row r="16" spans="1:12" ht="63" customHeight="1" outlineLevel="1" x14ac:dyDescent="0.25">
      <c r="A16" s="239"/>
      <c r="B16" s="152"/>
      <c r="C16" s="148"/>
      <c r="D16" s="175"/>
      <c r="E16" s="154"/>
      <c r="F16" s="193"/>
      <c r="G16" s="237"/>
      <c r="H16" s="231"/>
      <c r="I16" s="231"/>
    </row>
    <row r="17" spans="1:9" ht="26.25" customHeight="1" outlineLevel="1" x14ac:dyDescent="0.25">
      <c r="A17" s="239" t="s">
        <v>34</v>
      </c>
      <c r="B17" s="178" t="s">
        <v>309</v>
      </c>
      <c r="C17" s="146" t="s">
        <v>93</v>
      </c>
      <c r="D17" s="175" t="s">
        <v>17</v>
      </c>
      <c r="E17" s="221">
        <v>45291</v>
      </c>
      <c r="F17" s="186"/>
      <c r="G17" s="92" t="s">
        <v>75</v>
      </c>
      <c r="H17" s="63">
        <f>H18+H19</f>
        <v>7958.2</v>
      </c>
      <c r="I17" s="63">
        <f>I18+I19</f>
        <v>4000.8</v>
      </c>
    </row>
    <row r="18" spans="1:9" ht="24.75" customHeight="1" outlineLevel="1" x14ac:dyDescent="0.25">
      <c r="A18" s="239"/>
      <c r="B18" s="178"/>
      <c r="C18" s="147"/>
      <c r="D18" s="175"/>
      <c r="E18" s="182"/>
      <c r="F18" s="229"/>
      <c r="G18" s="92" t="s">
        <v>14</v>
      </c>
      <c r="H18" s="63">
        <v>3979.1</v>
      </c>
      <c r="I18" s="63">
        <v>2000.4</v>
      </c>
    </row>
    <row r="19" spans="1:9" ht="23.25" customHeight="1" outlineLevel="1" x14ac:dyDescent="0.25">
      <c r="A19" s="239"/>
      <c r="B19" s="178"/>
      <c r="C19" s="148"/>
      <c r="D19" s="175"/>
      <c r="E19" s="182"/>
      <c r="F19" s="187"/>
      <c r="G19" s="92" t="s">
        <v>15</v>
      </c>
      <c r="H19" s="63">
        <v>3979.1</v>
      </c>
      <c r="I19" s="63">
        <v>2000.4</v>
      </c>
    </row>
    <row r="20" spans="1:9" ht="82.5" customHeight="1" outlineLevel="1" x14ac:dyDescent="0.25">
      <c r="A20" s="97"/>
      <c r="B20" s="92" t="s">
        <v>310</v>
      </c>
      <c r="C20" s="75" t="s">
        <v>33</v>
      </c>
      <c r="D20" s="70" t="s">
        <v>17</v>
      </c>
      <c r="E20" s="86" t="s">
        <v>109</v>
      </c>
      <c r="F20" s="91" t="s">
        <v>475</v>
      </c>
      <c r="G20" s="117"/>
      <c r="H20" s="118"/>
      <c r="I20" s="118"/>
    </row>
    <row r="21" spans="1:9" ht="31.5" customHeight="1" outlineLevel="1" x14ac:dyDescent="0.25">
      <c r="A21" s="159" t="s">
        <v>83</v>
      </c>
      <c r="B21" s="151" t="s">
        <v>311</v>
      </c>
      <c r="C21" s="146" t="s">
        <v>93</v>
      </c>
      <c r="D21" s="170" t="s">
        <v>246</v>
      </c>
      <c r="E21" s="221">
        <v>45291</v>
      </c>
      <c r="F21" s="186"/>
      <c r="G21" s="92" t="s">
        <v>75</v>
      </c>
      <c r="H21" s="63">
        <f>H22+H23</f>
        <v>24502</v>
      </c>
      <c r="I21" s="63">
        <f>I22+I23</f>
        <v>10751.4</v>
      </c>
    </row>
    <row r="22" spans="1:9" ht="19.5" customHeight="1" outlineLevel="1" x14ac:dyDescent="0.25">
      <c r="A22" s="161"/>
      <c r="B22" s="204"/>
      <c r="C22" s="147"/>
      <c r="D22" s="171"/>
      <c r="E22" s="182"/>
      <c r="F22" s="229"/>
      <c r="G22" s="92" t="s">
        <v>14</v>
      </c>
      <c r="H22" s="63">
        <v>269.2</v>
      </c>
      <c r="I22" s="63">
        <v>134.6</v>
      </c>
    </row>
    <row r="23" spans="1:9" ht="35.25" customHeight="1" outlineLevel="1" x14ac:dyDescent="0.25">
      <c r="A23" s="160"/>
      <c r="B23" s="152"/>
      <c r="C23" s="148"/>
      <c r="D23" s="172"/>
      <c r="E23" s="182"/>
      <c r="F23" s="187"/>
      <c r="G23" s="92" t="s">
        <v>15</v>
      </c>
      <c r="H23" s="81">
        <v>24232.799999999999</v>
      </c>
      <c r="I23" s="119">
        <v>10616.8</v>
      </c>
    </row>
    <row r="24" spans="1:9" ht="99.75" customHeight="1" outlineLevel="1" x14ac:dyDescent="0.25">
      <c r="A24" s="95"/>
      <c r="B24" s="78" t="s">
        <v>312</v>
      </c>
      <c r="C24" s="75" t="s">
        <v>33</v>
      </c>
      <c r="D24" s="120" t="s">
        <v>247</v>
      </c>
      <c r="E24" s="121" t="s">
        <v>120</v>
      </c>
      <c r="F24" s="77" t="s">
        <v>473</v>
      </c>
      <c r="G24" s="117"/>
      <c r="H24" s="122"/>
      <c r="I24" s="118"/>
    </row>
    <row r="25" spans="1:9" ht="31.5" customHeight="1" x14ac:dyDescent="0.25">
      <c r="A25" s="140">
        <v>2</v>
      </c>
      <c r="B25" s="143" t="s">
        <v>313</v>
      </c>
      <c r="C25" s="146" t="s">
        <v>19</v>
      </c>
      <c r="D25" s="232" t="s">
        <v>126</v>
      </c>
      <c r="E25" s="146" t="s">
        <v>19</v>
      </c>
      <c r="F25" s="146" t="s">
        <v>19</v>
      </c>
      <c r="G25" s="92" t="s">
        <v>75</v>
      </c>
      <c r="H25" s="81">
        <f>H26+H27</f>
        <v>2320945.9</v>
      </c>
      <c r="I25" s="81">
        <f>I26+I27</f>
        <v>1216194</v>
      </c>
    </row>
    <row r="26" spans="1:9" ht="21" customHeight="1" x14ac:dyDescent="0.25">
      <c r="A26" s="141"/>
      <c r="B26" s="144"/>
      <c r="C26" s="147"/>
      <c r="D26" s="233"/>
      <c r="E26" s="147"/>
      <c r="F26" s="147"/>
      <c r="G26" s="92" t="s">
        <v>14</v>
      </c>
      <c r="H26" s="108">
        <v>2320945.9</v>
      </c>
      <c r="I26" s="64">
        <f>I28</f>
        <v>1216194</v>
      </c>
    </row>
    <row r="27" spans="1:9" ht="18.75" customHeight="1" x14ac:dyDescent="0.25">
      <c r="A27" s="142"/>
      <c r="B27" s="145"/>
      <c r="C27" s="148"/>
      <c r="D27" s="234"/>
      <c r="E27" s="148"/>
      <c r="F27" s="148"/>
      <c r="G27" s="92" t="s">
        <v>15</v>
      </c>
      <c r="H27" s="108">
        <v>0</v>
      </c>
      <c r="I27" s="64">
        <v>0</v>
      </c>
    </row>
    <row r="28" spans="1:9" ht="43.5" customHeight="1" outlineLevel="1" x14ac:dyDescent="0.25">
      <c r="A28" s="173" t="s">
        <v>35</v>
      </c>
      <c r="B28" s="151" t="s">
        <v>314</v>
      </c>
      <c r="C28" s="146" t="s">
        <v>93</v>
      </c>
      <c r="D28" s="170" t="s">
        <v>18</v>
      </c>
      <c r="E28" s="176">
        <v>45291</v>
      </c>
      <c r="F28" s="140"/>
      <c r="G28" s="151" t="s">
        <v>14</v>
      </c>
      <c r="H28" s="149">
        <v>2320945.9</v>
      </c>
      <c r="I28" s="64">
        <v>1216194</v>
      </c>
    </row>
    <row r="29" spans="1:9" ht="30" customHeight="1" outlineLevel="1" x14ac:dyDescent="0.25">
      <c r="A29" s="174"/>
      <c r="B29" s="152"/>
      <c r="C29" s="148"/>
      <c r="D29" s="172"/>
      <c r="E29" s="142"/>
      <c r="F29" s="142"/>
      <c r="G29" s="152"/>
      <c r="H29" s="163"/>
      <c r="I29" s="83"/>
    </row>
    <row r="30" spans="1:9" ht="90.75" customHeight="1" outlineLevel="1" x14ac:dyDescent="0.25">
      <c r="A30" s="68"/>
      <c r="B30" s="69" t="s">
        <v>315</v>
      </c>
      <c r="C30" s="74" t="s">
        <v>93</v>
      </c>
      <c r="D30" s="93" t="s">
        <v>108</v>
      </c>
      <c r="E30" s="71">
        <v>45291</v>
      </c>
      <c r="F30" s="72"/>
      <c r="G30" s="117"/>
      <c r="H30" s="118"/>
      <c r="I30" s="118"/>
    </row>
    <row r="31" spans="1:9" ht="19.5" customHeight="1" outlineLevel="1" x14ac:dyDescent="0.25">
      <c r="A31" s="164" t="s">
        <v>36</v>
      </c>
      <c r="B31" s="178" t="s">
        <v>316</v>
      </c>
      <c r="C31" s="146" t="s">
        <v>93</v>
      </c>
      <c r="D31" s="175" t="s">
        <v>17</v>
      </c>
      <c r="E31" s="185">
        <v>45291</v>
      </c>
      <c r="F31" s="140"/>
      <c r="G31" s="226"/>
      <c r="H31" s="235"/>
      <c r="I31" s="235"/>
    </row>
    <row r="32" spans="1:9" ht="15.75" customHeight="1" outlineLevel="1" x14ac:dyDescent="0.25">
      <c r="A32" s="164"/>
      <c r="B32" s="178"/>
      <c r="C32" s="147"/>
      <c r="D32" s="175"/>
      <c r="E32" s="157"/>
      <c r="F32" s="141"/>
      <c r="G32" s="227"/>
      <c r="H32" s="235"/>
      <c r="I32" s="235"/>
    </row>
    <row r="33" spans="1:9" ht="15.75" customHeight="1" outlineLevel="1" x14ac:dyDescent="0.25">
      <c r="A33" s="164"/>
      <c r="B33" s="178"/>
      <c r="C33" s="147"/>
      <c r="D33" s="175"/>
      <c r="E33" s="157"/>
      <c r="F33" s="141"/>
      <c r="G33" s="227"/>
      <c r="H33" s="235"/>
      <c r="I33" s="235"/>
    </row>
    <row r="34" spans="1:9" ht="16.5" customHeight="1" outlineLevel="1" x14ac:dyDescent="0.25">
      <c r="A34" s="164"/>
      <c r="B34" s="178"/>
      <c r="C34" s="147"/>
      <c r="D34" s="175"/>
      <c r="E34" s="157"/>
      <c r="F34" s="141"/>
      <c r="G34" s="227"/>
      <c r="H34" s="235"/>
      <c r="I34" s="235"/>
    </row>
    <row r="35" spans="1:9" ht="40.5" customHeight="1" outlineLevel="1" x14ac:dyDescent="0.25">
      <c r="A35" s="164"/>
      <c r="B35" s="178"/>
      <c r="C35" s="148"/>
      <c r="D35" s="175"/>
      <c r="E35" s="157"/>
      <c r="F35" s="142"/>
      <c r="G35" s="228"/>
      <c r="H35" s="235"/>
      <c r="I35" s="235"/>
    </row>
    <row r="36" spans="1:9" ht="11.25" customHeight="1" outlineLevel="1" x14ac:dyDescent="0.25">
      <c r="A36" s="164"/>
      <c r="B36" s="151" t="s">
        <v>317</v>
      </c>
      <c r="C36" s="146" t="s">
        <v>33</v>
      </c>
      <c r="D36" s="175" t="s">
        <v>246</v>
      </c>
      <c r="E36" s="182" t="s">
        <v>119</v>
      </c>
      <c r="F36" s="183" t="s">
        <v>474</v>
      </c>
      <c r="G36" s="279"/>
      <c r="H36" s="280"/>
      <c r="I36" s="280"/>
    </row>
    <row r="37" spans="1:9" ht="103.5" customHeight="1" outlineLevel="1" x14ac:dyDescent="0.25">
      <c r="A37" s="164"/>
      <c r="B37" s="152"/>
      <c r="C37" s="148"/>
      <c r="D37" s="175"/>
      <c r="E37" s="182"/>
      <c r="F37" s="184"/>
      <c r="G37" s="279"/>
      <c r="H37" s="280"/>
      <c r="I37" s="280"/>
    </row>
    <row r="38" spans="1:9" ht="69.75" customHeight="1" x14ac:dyDescent="0.25">
      <c r="A38" s="140">
        <v>3</v>
      </c>
      <c r="B38" s="143" t="s">
        <v>318</v>
      </c>
      <c r="C38" s="146" t="s">
        <v>19</v>
      </c>
      <c r="D38" s="159" t="s">
        <v>125</v>
      </c>
      <c r="E38" s="146" t="s">
        <v>19</v>
      </c>
      <c r="F38" s="146" t="s">
        <v>19</v>
      </c>
      <c r="G38" s="92" t="s">
        <v>75</v>
      </c>
      <c r="H38" s="81">
        <f>H39</f>
        <v>121349.9</v>
      </c>
      <c r="I38" s="81">
        <f>I39</f>
        <v>62450</v>
      </c>
    </row>
    <row r="39" spans="1:9" ht="18" customHeight="1" x14ac:dyDescent="0.25">
      <c r="A39" s="141"/>
      <c r="B39" s="144"/>
      <c r="C39" s="147"/>
      <c r="D39" s="161"/>
      <c r="E39" s="147"/>
      <c r="F39" s="147"/>
      <c r="G39" s="53" t="s">
        <v>14</v>
      </c>
      <c r="H39" s="81">
        <v>121349.9</v>
      </c>
      <c r="I39" s="63">
        <f>I50</f>
        <v>62450</v>
      </c>
    </row>
    <row r="40" spans="1:9" ht="36" customHeight="1" x14ac:dyDescent="0.25">
      <c r="A40" s="142"/>
      <c r="B40" s="145"/>
      <c r="C40" s="148"/>
      <c r="D40" s="160"/>
      <c r="E40" s="148"/>
      <c r="F40" s="148"/>
      <c r="G40" s="53" t="s">
        <v>15</v>
      </c>
      <c r="H40" s="81"/>
      <c r="I40" s="63"/>
    </row>
    <row r="41" spans="1:9" ht="15" customHeight="1" outlineLevel="1" x14ac:dyDescent="0.25">
      <c r="A41" s="164" t="s">
        <v>37</v>
      </c>
      <c r="B41" s="178" t="s">
        <v>319</v>
      </c>
      <c r="C41" s="146" t="s">
        <v>133</v>
      </c>
      <c r="D41" s="170" t="s">
        <v>248</v>
      </c>
      <c r="E41" s="185">
        <v>45291</v>
      </c>
      <c r="F41" s="155"/>
      <c r="G41" s="188"/>
      <c r="H41" s="189"/>
      <c r="I41" s="189"/>
    </row>
    <row r="42" spans="1:9" ht="25.5" customHeight="1" outlineLevel="1" x14ac:dyDescent="0.25">
      <c r="A42" s="164"/>
      <c r="B42" s="178"/>
      <c r="C42" s="147"/>
      <c r="D42" s="171"/>
      <c r="E42" s="157"/>
      <c r="F42" s="179"/>
      <c r="G42" s="188"/>
      <c r="H42" s="189"/>
      <c r="I42" s="189"/>
    </row>
    <row r="43" spans="1:9" ht="35.25" customHeight="1" outlineLevel="1" x14ac:dyDescent="0.25">
      <c r="A43" s="164"/>
      <c r="B43" s="178"/>
      <c r="C43" s="147"/>
      <c r="D43" s="171"/>
      <c r="E43" s="157"/>
      <c r="F43" s="179"/>
      <c r="G43" s="188"/>
      <c r="H43" s="189"/>
      <c r="I43" s="189"/>
    </row>
    <row r="44" spans="1:9" ht="31.5" customHeight="1" outlineLevel="1" x14ac:dyDescent="0.25">
      <c r="A44" s="164"/>
      <c r="B44" s="178"/>
      <c r="C44" s="147"/>
      <c r="D44" s="171"/>
      <c r="E44" s="157"/>
      <c r="F44" s="179"/>
      <c r="G44" s="188"/>
      <c r="H44" s="189"/>
      <c r="I44" s="189"/>
    </row>
    <row r="45" spans="1:9" ht="27.75" customHeight="1" outlineLevel="1" x14ac:dyDescent="0.25">
      <c r="A45" s="164"/>
      <c r="B45" s="178"/>
      <c r="C45" s="148"/>
      <c r="D45" s="172"/>
      <c r="E45" s="157"/>
      <c r="F45" s="156"/>
      <c r="G45" s="188"/>
      <c r="H45" s="189"/>
      <c r="I45" s="189"/>
    </row>
    <row r="46" spans="1:9" ht="15" customHeight="1" outlineLevel="1" x14ac:dyDescent="0.25">
      <c r="A46" s="164"/>
      <c r="B46" s="151" t="s">
        <v>320</v>
      </c>
      <c r="C46" s="146" t="s">
        <v>33</v>
      </c>
      <c r="D46" s="170" t="s">
        <v>248</v>
      </c>
      <c r="E46" s="153" t="s">
        <v>118</v>
      </c>
      <c r="F46" s="186" t="s">
        <v>477</v>
      </c>
      <c r="G46" s="188"/>
      <c r="H46" s="190"/>
      <c r="I46" s="190"/>
    </row>
    <row r="47" spans="1:9" ht="93.75" customHeight="1" outlineLevel="1" x14ac:dyDescent="0.25">
      <c r="A47" s="164"/>
      <c r="B47" s="152"/>
      <c r="C47" s="148"/>
      <c r="D47" s="172"/>
      <c r="E47" s="154"/>
      <c r="F47" s="187"/>
      <c r="G47" s="188"/>
      <c r="H47" s="190"/>
      <c r="I47" s="190"/>
    </row>
    <row r="48" spans="1:9" ht="15" customHeight="1" outlineLevel="1" x14ac:dyDescent="0.25">
      <c r="A48" s="164"/>
      <c r="B48" s="151" t="s">
        <v>321</v>
      </c>
      <c r="C48" s="146" t="s">
        <v>33</v>
      </c>
      <c r="D48" s="170" t="s">
        <v>248</v>
      </c>
      <c r="E48" s="153" t="s">
        <v>117</v>
      </c>
      <c r="F48" s="186" t="s">
        <v>478</v>
      </c>
      <c r="G48" s="188"/>
      <c r="H48" s="190"/>
      <c r="I48" s="190"/>
    </row>
    <row r="49" spans="1:11" ht="121.5" customHeight="1" outlineLevel="1" x14ac:dyDescent="0.25">
      <c r="A49" s="164"/>
      <c r="B49" s="152"/>
      <c r="C49" s="148"/>
      <c r="D49" s="172"/>
      <c r="E49" s="154"/>
      <c r="F49" s="187"/>
      <c r="G49" s="188"/>
      <c r="H49" s="190"/>
      <c r="I49" s="190"/>
    </row>
    <row r="50" spans="1:11" ht="27.75" customHeight="1" outlineLevel="1" x14ac:dyDescent="0.25">
      <c r="A50" s="173" t="s">
        <v>38</v>
      </c>
      <c r="B50" s="151" t="s">
        <v>322</v>
      </c>
      <c r="C50" s="146" t="s">
        <v>93</v>
      </c>
      <c r="D50" s="170" t="s">
        <v>17</v>
      </c>
      <c r="E50" s="176">
        <v>45291</v>
      </c>
      <c r="F50" s="155"/>
      <c r="G50" s="151" t="s">
        <v>14</v>
      </c>
      <c r="H50" s="149">
        <v>121349.9</v>
      </c>
      <c r="I50" s="149">
        <v>62450</v>
      </c>
    </row>
    <row r="51" spans="1:11" ht="45.75" customHeight="1" outlineLevel="1" x14ac:dyDescent="0.25">
      <c r="A51" s="174"/>
      <c r="B51" s="152"/>
      <c r="C51" s="148"/>
      <c r="D51" s="172"/>
      <c r="E51" s="142"/>
      <c r="F51" s="156"/>
      <c r="G51" s="152"/>
      <c r="H51" s="163"/>
      <c r="I51" s="163"/>
    </row>
    <row r="52" spans="1:11" ht="15" outlineLevel="1" x14ac:dyDescent="0.25">
      <c r="A52" s="164"/>
      <c r="B52" s="151" t="s">
        <v>323</v>
      </c>
      <c r="C52" s="146" t="s">
        <v>93</v>
      </c>
      <c r="D52" s="170" t="s">
        <v>17</v>
      </c>
      <c r="E52" s="176">
        <v>45291</v>
      </c>
      <c r="F52" s="155"/>
      <c r="G52" s="188"/>
      <c r="H52" s="190"/>
      <c r="I52" s="190"/>
    </row>
    <row r="53" spans="1:11" ht="71.25" customHeight="1" outlineLevel="1" x14ac:dyDescent="0.25">
      <c r="A53" s="164"/>
      <c r="B53" s="152"/>
      <c r="C53" s="148"/>
      <c r="D53" s="172"/>
      <c r="E53" s="142"/>
      <c r="F53" s="156"/>
      <c r="G53" s="188"/>
      <c r="H53" s="190"/>
      <c r="I53" s="190"/>
    </row>
    <row r="54" spans="1:11" ht="30.75" customHeight="1" x14ac:dyDescent="0.25">
      <c r="A54" s="140" t="s">
        <v>284</v>
      </c>
      <c r="B54" s="143" t="s">
        <v>324</v>
      </c>
      <c r="C54" s="146" t="s">
        <v>19</v>
      </c>
      <c r="D54" s="159" t="s">
        <v>21</v>
      </c>
      <c r="E54" s="146" t="s">
        <v>19</v>
      </c>
      <c r="F54" s="146" t="s">
        <v>19</v>
      </c>
      <c r="G54" s="92" t="s">
        <v>75</v>
      </c>
      <c r="H54" s="81"/>
      <c r="I54" s="81"/>
      <c r="K54" s="7"/>
    </row>
    <row r="55" spans="1:11" ht="18" customHeight="1" x14ac:dyDescent="0.25">
      <c r="A55" s="141"/>
      <c r="B55" s="144"/>
      <c r="C55" s="147"/>
      <c r="D55" s="161"/>
      <c r="E55" s="147"/>
      <c r="F55" s="147"/>
      <c r="G55" s="107" t="s">
        <v>14</v>
      </c>
      <c r="H55" s="81"/>
      <c r="I55" s="81"/>
      <c r="K55" s="7"/>
    </row>
    <row r="56" spans="1:11" ht="24.75" customHeight="1" x14ac:dyDescent="0.25">
      <c r="A56" s="142"/>
      <c r="B56" s="145"/>
      <c r="C56" s="148"/>
      <c r="D56" s="160"/>
      <c r="E56" s="148"/>
      <c r="F56" s="148"/>
      <c r="G56" s="69" t="s">
        <v>15</v>
      </c>
      <c r="H56" s="81"/>
      <c r="I56" s="81"/>
      <c r="K56" s="7"/>
    </row>
    <row r="57" spans="1:11" ht="15" outlineLevel="1" x14ac:dyDescent="0.25">
      <c r="A57" s="164" t="s">
        <v>285</v>
      </c>
      <c r="B57" s="178" t="s">
        <v>325</v>
      </c>
      <c r="C57" s="155"/>
      <c r="D57" s="239" t="s">
        <v>21</v>
      </c>
      <c r="E57" s="157"/>
      <c r="F57" s="177"/>
      <c r="G57" s="165"/>
      <c r="H57" s="189"/>
      <c r="I57" s="189"/>
    </row>
    <row r="58" spans="1:11" ht="15" outlineLevel="1" x14ac:dyDescent="0.25">
      <c r="A58" s="164"/>
      <c r="B58" s="178"/>
      <c r="C58" s="179"/>
      <c r="D58" s="239"/>
      <c r="E58" s="157"/>
      <c r="F58" s="177"/>
      <c r="G58" s="191"/>
      <c r="H58" s="189"/>
      <c r="I58" s="189"/>
    </row>
    <row r="59" spans="1:11" ht="15" outlineLevel="1" x14ac:dyDescent="0.25">
      <c r="A59" s="164"/>
      <c r="B59" s="178"/>
      <c r="C59" s="179"/>
      <c r="D59" s="239"/>
      <c r="E59" s="157"/>
      <c r="F59" s="177"/>
      <c r="G59" s="191"/>
      <c r="H59" s="189"/>
      <c r="I59" s="189"/>
    </row>
    <row r="60" spans="1:11" ht="6" customHeight="1" outlineLevel="1" x14ac:dyDescent="0.25">
      <c r="A60" s="164"/>
      <c r="B60" s="178"/>
      <c r="C60" s="179"/>
      <c r="D60" s="239"/>
      <c r="E60" s="157"/>
      <c r="F60" s="177"/>
      <c r="G60" s="191"/>
      <c r="H60" s="189"/>
      <c r="I60" s="189"/>
    </row>
    <row r="61" spans="1:11" ht="39" customHeight="1" outlineLevel="1" x14ac:dyDescent="0.25">
      <c r="A61" s="164"/>
      <c r="B61" s="178"/>
      <c r="C61" s="156"/>
      <c r="D61" s="239"/>
      <c r="E61" s="157"/>
      <c r="F61" s="177"/>
      <c r="G61" s="166"/>
      <c r="H61" s="189"/>
      <c r="I61" s="189"/>
    </row>
    <row r="62" spans="1:11" ht="15" outlineLevel="1" x14ac:dyDescent="0.25">
      <c r="A62" s="164"/>
      <c r="B62" s="212" t="s">
        <v>326</v>
      </c>
      <c r="C62" s="146" t="s">
        <v>93</v>
      </c>
      <c r="D62" s="239" t="s">
        <v>249</v>
      </c>
      <c r="E62" s="185">
        <v>45291</v>
      </c>
      <c r="F62" s="146"/>
      <c r="G62" s="188"/>
      <c r="H62" s="190"/>
      <c r="I62" s="190"/>
    </row>
    <row r="63" spans="1:11" ht="89.25" customHeight="1" outlineLevel="1" x14ac:dyDescent="0.25">
      <c r="A63" s="164"/>
      <c r="B63" s="213"/>
      <c r="C63" s="156"/>
      <c r="D63" s="239"/>
      <c r="E63" s="157"/>
      <c r="F63" s="148"/>
      <c r="G63" s="188"/>
      <c r="H63" s="190"/>
      <c r="I63" s="190"/>
    </row>
    <row r="64" spans="1:11" ht="25.5" customHeight="1" x14ac:dyDescent="0.25">
      <c r="A64" s="140" t="s">
        <v>39</v>
      </c>
      <c r="B64" s="248" t="s">
        <v>327</v>
      </c>
      <c r="C64" s="155" t="s">
        <v>19</v>
      </c>
      <c r="D64" s="159" t="s">
        <v>128</v>
      </c>
      <c r="E64" s="155" t="s">
        <v>19</v>
      </c>
      <c r="F64" s="155" t="s">
        <v>19</v>
      </c>
      <c r="G64" s="123" t="s">
        <v>75</v>
      </c>
      <c r="H64" s="81">
        <f>H65+H66</f>
        <v>31214.800000000003</v>
      </c>
      <c r="I64" s="81">
        <f>I65+I66</f>
        <v>32351.1</v>
      </c>
    </row>
    <row r="65" spans="1:9" ht="19.5" customHeight="1" x14ac:dyDescent="0.25">
      <c r="A65" s="141"/>
      <c r="B65" s="249"/>
      <c r="C65" s="179"/>
      <c r="D65" s="161"/>
      <c r="E65" s="179"/>
      <c r="F65" s="179"/>
      <c r="G65" s="123" t="s">
        <v>14</v>
      </c>
      <c r="H65" s="81">
        <v>14683.4</v>
      </c>
      <c r="I65" s="81">
        <f>I72+I77+I84</f>
        <v>10893</v>
      </c>
    </row>
    <row r="66" spans="1:9" ht="21" customHeight="1" x14ac:dyDescent="0.25">
      <c r="A66" s="142"/>
      <c r="B66" s="250"/>
      <c r="C66" s="156"/>
      <c r="D66" s="160"/>
      <c r="E66" s="156"/>
      <c r="F66" s="156"/>
      <c r="G66" s="123" t="s">
        <v>15</v>
      </c>
      <c r="H66" s="81">
        <v>16531.400000000001</v>
      </c>
      <c r="I66" s="81">
        <f>I73+I78+I87+I89+I91+I85</f>
        <v>21458.1</v>
      </c>
    </row>
    <row r="67" spans="1:9" ht="17.25" customHeight="1" outlineLevel="1" x14ac:dyDescent="0.25">
      <c r="A67" s="256" t="s">
        <v>40</v>
      </c>
      <c r="B67" s="219" t="s">
        <v>328</v>
      </c>
      <c r="C67" s="155"/>
      <c r="D67" s="170" t="s">
        <v>21</v>
      </c>
      <c r="E67" s="140"/>
      <c r="F67" s="146"/>
      <c r="G67" s="188" t="s">
        <v>75</v>
      </c>
      <c r="H67" s="189">
        <f>H72+H73</f>
        <v>24766.6</v>
      </c>
      <c r="I67" s="190">
        <f>I72+I73</f>
        <v>7517.2999999999993</v>
      </c>
    </row>
    <row r="68" spans="1:9" ht="3.75" customHeight="1" outlineLevel="1" x14ac:dyDescent="0.25">
      <c r="A68" s="214"/>
      <c r="B68" s="204"/>
      <c r="C68" s="179"/>
      <c r="D68" s="171"/>
      <c r="E68" s="141"/>
      <c r="F68" s="147"/>
      <c r="G68" s="188"/>
      <c r="H68" s="189"/>
      <c r="I68" s="190"/>
    </row>
    <row r="69" spans="1:9" ht="10.5" customHeight="1" outlineLevel="1" x14ac:dyDescent="0.25">
      <c r="A69" s="214"/>
      <c r="B69" s="204"/>
      <c r="C69" s="179"/>
      <c r="D69" s="171"/>
      <c r="E69" s="141"/>
      <c r="F69" s="147"/>
      <c r="G69" s="188"/>
      <c r="H69" s="189"/>
      <c r="I69" s="190"/>
    </row>
    <row r="70" spans="1:9" ht="3" customHeight="1" outlineLevel="1" x14ac:dyDescent="0.25">
      <c r="A70" s="214"/>
      <c r="B70" s="204"/>
      <c r="C70" s="179"/>
      <c r="D70" s="171"/>
      <c r="E70" s="141"/>
      <c r="F70" s="147"/>
      <c r="G70" s="188"/>
      <c r="H70" s="189"/>
      <c r="I70" s="190"/>
    </row>
    <row r="71" spans="1:9" ht="6.75" customHeight="1" outlineLevel="1" x14ac:dyDescent="0.25">
      <c r="A71" s="214"/>
      <c r="B71" s="204"/>
      <c r="C71" s="179"/>
      <c r="D71" s="171"/>
      <c r="E71" s="141"/>
      <c r="F71" s="147"/>
      <c r="G71" s="188"/>
      <c r="H71" s="189"/>
      <c r="I71" s="190"/>
    </row>
    <row r="72" spans="1:9" ht="20.25" customHeight="1" outlineLevel="1" x14ac:dyDescent="0.25">
      <c r="A72" s="214"/>
      <c r="B72" s="204"/>
      <c r="C72" s="179"/>
      <c r="D72" s="171"/>
      <c r="E72" s="141"/>
      <c r="F72" s="147"/>
      <c r="G72" s="62" t="s">
        <v>14</v>
      </c>
      <c r="H72" s="81">
        <v>10230</v>
      </c>
      <c r="I72" s="63">
        <v>3282.4</v>
      </c>
    </row>
    <row r="73" spans="1:9" ht="20.25" customHeight="1" outlineLevel="1" x14ac:dyDescent="0.25">
      <c r="A73" s="174"/>
      <c r="B73" s="152"/>
      <c r="C73" s="156"/>
      <c r="D73" s="172"/>
      <c r="E73" s="142"/>
      <c r="F73" s="148"/>
      <c r="G73" s="92" t="s">
        <v>15</v>
      </c>
      <c r="H73" s="81">
        <v>14536.6</v>
      </c>
      <c r="I73" s="63">
        <f>3870.2+364.7</f>
        <v>4234.8999999999996</v>
      </c>
    </row>
    <row r="74" spans="1:9" ht="15" customHeight="1" outlineLevel="1" x14ac:dyDescent="0.25">
      <c r="A74" s="164"/>
      <c r="B74" s="240" t="s">
        <v>329</v>
      </c>
      <c r="C74" s="146" t="s">
        <v>93</v>
      </c>
      <c r="D74" s="170" t="s">
        <v>249</v>
      </c>
      <c r="E74" s="185">
        <v>45291</v>
      </c>
      <c r="F74" s="146"/>
      <c r="G74" s="188"/>
      <c r="H74" s="190"/>
      <c r="I74" s="190"/>
    </row>
    <row r="75" spans="1:9" ht="75" customHeight="1" outlineLevel="1" x14ac:dyDescent="0.25">
      <c r="A75" s="164"/>
      <c r="B75" s="213"/>
      <c r="C75" s="148"/>
      <c r="D75" s="172"/>
      <c r="E75" s="157"/>
      <c r="F75" s="148"/>
      <c r="G75" s="188"/>
      <c r="H75" s="190"/>
      <c r="I75" s="190"/>
    </row>
    <row r="76" spans="1:9" ht="18" customHeight="1" outlineLevel="1" x14ac:dyDescent="0.25">
      <c r="A76" s="173" t="s">
        <v>286</v>
      </c>
      <c r="B76" s="151" t="s">
        <v>330</v>
      </c>
      <c r="C76" s="155"/>
      <c r="D76" s="170" t="s">
        <v>95</v>
      </c>
      <c r="E76" s="176"/>
      <c r="F76" s="155"/>
      <c r="G76" s="92" t="s">
        <v>75</v>
      </c>
      <c r="H76" s="63">
        <f>H78+H77</f>
        <v>4948.2</v>
      </c>
      <c r="I76" s="63">
        <f>I78+I77</f>
        <v>7567.3</v>
      </c>
    </row>
    <row r="77" spans="1:9" ht="18" customHeight="1" outlineLevel="1" x14ac:dyDescent="0.25">
      <c r="A77" s="253"/>
      <c r="B77" s="255"/>
      <c r="C77" s="251"/>
      <c r="D77" s="222"/>
      <c r="E77" s="224"/>
      <c r="F77" s="251"/>
      <c r="G77" s="92" t="s">
        <v>14</v>
      </c>
      <c r="H77" s="63">
        <v>4453.3999999999996</v>
      </c>
      <c r="I77" s="63">
        <v>6810.6</v>
      </c>
    </row>
    <row r="78" spans="1:9" ht="36" customHeight="1" outlineLevel="1" x14ac:dyDescent="0.25">
      <c r="A78" s="254"/>
      <c r="B78" s="207"/>
      <c r="C78" s="252"/>
      <c r="D78" s="223"/>
      <c r="E78" s="225"/>
      <c r="F78" s="252"/>
      <c r="G78" s="92" t="s">
        <v>15</v>
      </c>
      <c r="H78" s="63">
        <v>494.8</v>
      </c>
      <c r="I78" s="63">
        <v>756.7</v>
      </c>
    </row>
    <row r="79" spans="1:9" ht="35.25" customHeight="1" outlineLevel="1" x14ac:dyDescent="0.25">
      <c r="A79" s="173"/>
      <c r="B79" s="143" t="s">
        <v>331</v>
      </c>
      <c r="C79" s="146" t="s">
        <v>93</v>
      </c>
      <c r="D79" s="170" t="s">
        <v>249</v>
      </c>
      <c r="E79" s="176">
        <v>45291</v>
      </c>
      <c r="F79" s="146"/>
      <c r="G79" s="165"/>
      <c r="H79" s="149"/>
      <c r="I79" s="149"/>
    </row>
    <row r="80" spans="1:9" ht="36.75" customHeight="1" outlineLevel="1" x14ac:dyDescent="0.25">
      <c r="A80" s="174"/>
      <c r="B80" s="145"/>
      <c r="C80" s="148"/>
      <c r="D80" s="172"/>
      <c r="E80" s="243"/>
      <c r="F80" s="148"/>
      <c r="G80" s="166"/>
      <c r="H80" s="150"/>
      <c r="I80" s="150"/>
    </row>
    <row r="81" spans="1:9" ht="74.25" customHeight="1" outlineLevel="1" x14ac:dyDescent="0.25">
      <c r="A81" s="87"/>
      <c r="B81" s="90" t="s">
        <v>332</v>
      </c>
      <c r="C81" s="75" t="s">
        <v>93</v>
      </c>
      <c r="D81" s="94" t="s">
        <v>249</v>
      </c>
      <c r="E81" s="54">
        <v>45291</v>
      </c>
      <c r="F81" s="75"/>
      <c r="G81" s="67"/>
      <c r="H81" s="65"/>
      <c r="I81" s="65"/>
    </row>
    <row r="82" spans="1:9" ht="107.25" customHeight="1" outlineLevel="1" x14ac:dyDescent="0.25">
      <c r="A82" s="68"/>
      <c r="B82" s="88" t="s">
        <v>333</v>
      </c>
      <c r="C82" s="75" t="s">
        <v>33</v>
      </c>
      <c r="D82" s="70" t="s">
        <v>250</v>
      </c>
      <c r="E82" s="121" t="s">
        <v>116</v>
      </c>
      <c r="F82" s="91" t="s">
        <v>460</v>
      </c>
      <c r="G82" s="62"/>
      <c r="H82" s="63"/>
      <c r="I82" s="63"/>
    </row>
    <row r="83" spans="1:9" ht="24" customHeight="1" outlineLevel="1" x14ac:dyDescent="0.25">
      <c r="A83" s="140" t="s">
        <v>287</v>
      </c>
      <c r="B83" s="143" t="s">
        <v>334</v>
      </c>
      <c r="C83" s="146"/>
      <c r="D83" s="153" t="s">
        <v>21</v>
      </c>
      <c r="E83" s="216"/>
      <c r="F83" s="153"/>
      <c r="G83" s="92" t="s">
        <v>75</v>
      </c>
      <c r="H83" s="63"/>
      <c r="I83" s="63">
        <f>I85+I84</f>
        <v>888.9</v>
      </c>
    </row>
    <row r="84" spans="1:9" ht="24" customHeight="1" outlineLevel="1" x14ac:dyDescent="0.25">
      <c r="A84" s="141"/>
      <c r="B84" s="144"/>
      <c r="C84" s="147"/>
      <c r="D84" s="192"/>
      <c r="E84" s="217"/>
      <c r="F84" s="192"/>
      <c r="G84" s="92" t="s">
        <v>14</v>
      </c>
      <c r="H84" s="63"/>
      <c r="I84" s="63">
        <v>800</v>
      </c>
    </row>
    <row r="85" spans="1:9" ht="24" customHeight="1" outlineLevel="1" x14ac:dyDescent="0.25">
      <c r="A85" s="142"/>
      <c r="B85" s="145"/>
      <c r="C85" s="148"/>
      <c r="D85" s="154"/>
      <c r="E85" s="218"/>
      <c r="F85" s="154"/>
      <c r="G85" s="92" t="s">
        <v>15</v>
      </c>
      <c r="H85" s="63"/>
      <c r="I85" s="63">
        <v>88.9</v>
      </c>
    </row>
    <row r="86" spans="1:9" ht="90.75" customHeight="1" outlineLevel="1" x14ac:dyDescent="0.25">
      <c r="A86" s="68"/>
      <c r="B86" s="88" t="s">
        <v>335</v>
      </c>
      <c r="C86" s="75" t="s">
        <v>93</v>
      </c>
      <c r="D86" s="70" t="s">
        <v>249</v>
      </c>
      <c r="E86" s="121">
        <v>45291</v>
      </c>
      <c r="F86" s="91"/>
      <c r="G86" s="62"/>
      <c r="H86" s="63"/>
      <c r="I86" s="63"/>
    </row>
    <row r="87" spans="1:9" ht="96" customHeight="1" outlineLevel="1" x14ac:dyDescent="0.25">
      <c r="A87" s="68" t="s">
        <v>288</v>
      </c>
      <c r="B87" s="89" t="s">
        <v>336</v>
      </c>
      <c r="C87" s="96"/>
      <c r="D87" s="70" t="s">
        <v>21</v>
      </c>
      <c r="E87" s="124"/>
      <c r="F87" s="91"/>
      <c r="G87" s="53" t="s">
        <v>121</v>
      </c>
      <c r="H87" s="63"/>
      <c r="I87" s="118">
        <v>2000</v>
      </c>
    </row>
    <row r="88" spans="1:9" ht="101.25" customHeight="1" outlineLevel="1" x14ac:dyDescent="0.25">
      <c r="A88" s="68"/>
      <c r="B88" s="89" t="s">
        <v>337</v>
      </c>
      <c r="C88" s="75" t="s">
        <v>33</v>
      </c>
      <c r="D88" s="70" t="s">
        <v>250</v>
      </c>
      <c r="E88" s="124" t="s">
        <v>251</v>
      </c>
      <c r="F88" s="91" t="s">
        <v>479</v>
      </c>
      <c r="G88" s="62"/>
      <c r="H88" s="63"/>
      <c r="I88" s="63"/>
    </row>
    <row r="89" spans="1:9" ht="60" customHeight="1" outlineLevel="1" x14ac:dyDescent="0.25">
      <c r="A89" s="125" t="s">
        <v>289</v>
      </c>
      <c r="B89" s="126" t="s">
        <v>338</v>
      </c>
      <c r="C89" s="135"/>
      <c r="D89" s="127" t="s">
        <v>21</v>
      </c>
      <c r="E89" s="128"/>
      <c r="F89" s="91"/>
      <c r="G89" s="53" t="s">
        <v>121</v>
      </c>
      <c r="H89" s="111"/>
      <c r="I89" s="129">
        <v>14000</v>
      </c>
    </row>
    <row r="90" spans="1:9" ht="81.75" customHeight="1" outlineLevel="1" x14ac:dyDescent="0.25">
      <c r="A90" s="68"/>
      <c r="B90" s="89" t="s">
        <v>339</v>
      </c>
      <c r="C90" s="75" t="s">
        <v>33</v>
      </c>
      <c r="D90" s="70" t="s">
        <v>249</v>
      </c>
      <c r="E90" s="124" t="s">
        <v>252</v>
      </c>
      <c r="F90" s="91" t="s">
        <v>480</v>
      </c>
      <c r="G90" s="62"/>
      <c r="H90" s="63"/>
      <c r="I90" s="63"/>
    </row>
    <row r="91" spans="1:9" ht="95.25" customHeight="1" outlineLevel="1" x14ac:dyDescent="0.25">
      <c r="A91" s="68"/>
      <c r="B91" s="89" t="s">
        <v>340</v>
      </c>
      <c r="C91" s="96"/>
      <c r="D91" s="70" t="s">
        <v>21</v>
      </c>
      <c r="E91" s="124"/>
      <c r="F91" s="91"/>
      <c r="G91" s="136" t="s">
        <v>121</v>
      </c>
      <c r="H91" s="65">
        <v>1500</v>
      </c>
      <c r="I91" s="65">
        <v>377.6</v>
      </c>
    </row>
    <row r="92" spans="1:9" ht="106.5" customHeight="1" outlineLevel="1" x14ac:dyDescent="0.25">
      <c r="A92" s="125"/>
      <c r="B92" s="126" t="s">
        <v>341</v>
      </c>
      <c r="C92" s="75" t="s">
        <v>33</v>
      </c>
      <c r="D92" s="127" t="s">
        <v>249</v>
      </c>
      <c r="E92" s="128" t="s">
        <v>252</v>
      </c>
      <c r="F92" s="91" t="s">
        <v>462</v>
      </c>
      <c r="G92" s="62"/>
      <c r="H92" s="63"/>
      <c r="I92" s="63"/>
    </row>
    <row r="93" spans="1:9" ht="73.5" customHeight="1" x14ac:dyDescent="0.25">
      <c r="A93" s="140" t="s">
        <v>41</v>
      </c>
      <c r="B93" s="143" t="s">
        <v>342</v>
      </c>
      <c r="C93" s="155" t="s">
        <v>19</v>
      </c>
      <c r="D93" s="232" t="s">
        <v>129</v>
      </c>
      <c r="E93" s="155" t="s">
        <v>19</v>
      </c>
      <c r="F93" s="155" t="s">
        <v>19</v>
      </c>
      <c r="G93" s="123" t="s">
        <v>75</v>
      </c>
      <c r="H93" s="81">
        <v>2246.6</v>
      </c>
      <c r="I93" s="81">
        <f>I94+I95</f>
        <v>1069.2</v>
      </c>
    </row>
    <row r="94" spans="1:9" ht="18" customHeight="1" x14ac:dyDescent="0.25">
      <c r="A94" s="141"/>
      <c r="B94" s="144"/>
      <c r="C94" s="179"/>
      <c r="D94" s="233"/>
      <c r="E94" s="179"/>
      <c r="F94" s="179"/>
      <c r="G94" s="130" t="s">
        <v>14</v>
      </c>
      <c r="H94" s="108">
        <v>2332.6999999999998</v>
      </c>
      <c r="I94" s="108">
        <f>I96</f>
        <v>1069.2</v>
      </c>
    </row>
    <row r="95" spans="1:9" ht="51" customHeight="1" x14ac:dyDescent="0.25">
      <c r="A95" s="142"/>
      <c r="B95" s="145"/>
      <c r="C95" s="156"/>
      <c r="D95" s="234"/>
      <c r="E95" s="156"/>
      <c r="F95" s="156"/>
      <c r="G95" s="130" t="s">
        <v>15</v>
      </c>
      <c r="H95" s="108"/>
      <c r="I95" s="108"/>
    </row>
    <row r="96" spans="1:9" ht="90.75" customHeight="1" outlineLevel="1" x14ac:dyDescent="0.25">
      <c r="A96" s="173" t="s">
        <v>78</v>
      </c>
      <c r="B96" s="151" t="s">
        <v>343</v>
      </c>
      <c r="C96" s="155"/>
      <c r="D96" s="170" t="s">
        <v>17</v>
      </c>
      <c r="E96" s="140"/>
      <c r="F96" s="155"/>
      <c r="G96" s="267" t="s">
        <v>14</v>
      </c>
      <c r="H96" s="149">
        <v>2332.6999999999998</v>
      </c>
      <c r="I96" s="149">
        <v>1069.2</v>
      </c>
    </row>
    <row r="97" spans="1:11" ht="67.5" customHeight="1" outlineLevel="1" x14ac:dyDescent="0.25">
      <c r="A97" s="174"/>
      <c r="B97" s="152"/>
      <c r="C97" s="156"/>
      <c r="D97" s="172"/>
      <c r="E97" s="142"/>
      <c r="F97" s="156"/>
      <c r="G97" s="268"/>
      <c r="H97" s="163"/>
      <c r="I97" s="163"/>
    </row>
    <row r="98" spans="1:11" ht="15" outlineLevel="1" x14ac:dyDescent="0.25">
      <c r="A98" s="164"/>
      <c r="B98" s="212" t="s">
        <v>344</v>
      </c>
      <c r="C98" s="146" t="s">
        <v>93</v>
      </c>
      <c r="D98" s="175" t="s">
        <v>17</v>
      </c>
      <c r="E98" s="176">
        <v>45291</v>
      </c>
      <c r="F98" s="177"/>
      <c r="G98" s="188"/>
      <c r="H98" s="190"/>
      <c r="I98" s="190"/>
    </row>
    <row r="99" spans="1:11" ht="72.75" customHeight="1" outlineLevel="1" x14ac:dyDescent="0.25">
      <c r="A99" s="164"/>
      <c r="B99" s="213"/>
      <c r="C99" s="148"/>
      <c r="D99" s="175"/>
      <c r="E99" s="142"/>
      <c r="F99" s="177"/>
      <c r="G99" s="188"/>
      <c r="H99" s="190"/>
      <c r="I99" s="190"/>
    </row>
    <row r="100" spans="1:11" ht="33.75" customHeight="1" x14ac:dyDescent="0.25">
      <c r="A100" s="140" t="s">
        <v>84</v>
      </c>
      <c r="B100" s="143" t="s">
        <v>345</v>
      </c>
      <c r="C100" s="155" t="s">
        <v>19</v>
      </c>
      <c r="D100" s="232" t="s">
        <v>126</v>
      </c>
      <c r="E100" s="155" t="s">
        <v>19</v>
      </c>
      <c r="F100" s="155" t="s">
        <v>19</v>
      </c>
      <c r="G100" s="123" t="s">
        <v>75</v>
      </c>
      <c r="H100" s="81"/>
      <c r="I100" s="81"/>
    </row>
    <row r="101" spans="1:11" ht="13.5" customHeight="1" x14ac:dyDescent="0.25">
      <c r="A101" s="141"/>
      <c r="B101" s="144"/>
      <c r="C101" s="179"/>
      <c r="D101" s="233"/>
      <c r="E101" s="179"/>
      <c r="F101" s="179"/>
      <c r="G101" s="130" t="s">
        <v>14</v>
      </c>
      <c r="H101" s="81"/>
      <c r="I101" s="81"/>
    </row>
    <row r="102" spans="1:11" ht="12" customHeight="1" x14ac:dyDescent="0.25">
      <c r="A102" s="142"/>
      <c r="B102" s="145"/>
      <c r="C102" s="156"/>
      <c r="D102" s="234"/>
      <c r="E102" s="156"/>
      <c r="F102" s="156"/>
      <c r="G102" s="130" t="s">
        <v>15</v>
      </c>
      <c r="H102" s="81"/>
      <c r="I102" s="81"/>
    </row>
    <row r="103" spans="1:11" ht="15" outlineLevel="1" x14ac:dyDescent="0.25">
      <c r="A103" s="164" t="s">
        <v>85</v>
      </c>
      <c r="B103" s="178" t="s">
        <v>346</v>
      </c>
      <c r="C103" s="146"/>
      <c r="D103" s="175" t="s">
        <v>253</v>
      </c>
      <c r="E103" s="185"/>
      <c r="F103" s="177"/>
      <c r="G103" s="165"/>
      <c r="H103" s="189"/>
      <c r="I103" s="189"/>
    </row>
    <row r="104" spans="1:11" ht="15" outlineLevel="1" x14ac:dyDescent="0.25">
      <c r="A104" s="164"/>
      <c r="B104" s="178"/>
      <c r="C104" s="147"/>
      <c r="D104" s="175"/>
      <c r="E104" s="157"/>
      <c r="F104" s="177"/>
      <c r="G104" s="191"/>
      <c r="H104" s="189"/>
      <c r="I104" s="189"/>
    </row>
    <row r="105" spans="1:11" ht="27.75" customHeight="1" outlineLevel="1" x14ac:dyDescent="0.25">
      <c r="A105" s="164"/>
      <c r="B105" s="178"/>
      <c r="C105" s="147"/>
      <c r="D105" s="175"/>
      <c r="E105" s="157"/>
      <c r="F105" s="177"/>
      <c r="G105" s="191"/>
      <c r="H105" s="189"/>
      <c r="I105" s="189"/>
    </row>
    <row r="106" spans="1:11" ht="2.25" customHeight="1" outlineLevel="1" x14ac:dyDescent="0.25">
      <c r="A106" s="164"/>
      <c r="B106" s="178"/>
      <c r="C106" s="147"/>
      <c r="D106" s="175"/>
      <c r="E106" s="157"/>
      <c r="F106" s="177"/>
      <c r="G106" s="191"/>
      <c r="H106" s="189"/>
      <c r="I106" s="189"/>
    </row>
    <row r="107" spans="1:11" ht="34.5" customHeight="1" outlineLevel="1" x14ac:dyDescent="0.25">
      <c r="A107" s="164"/>
      <c r="B107" s="178"/>
      <c r="C107" s="148"/>
      <c r="D107" s="175"/>
      <c r="E107" s="157"/>
      <c r="F107" s="177"/>
      <c r="G107" s="166"/>
      <c r="H107" s="189"/>
      <c r="I107" s="189"/>
    </row>
    <row r="108" spans="1:11" ht="15" customHeight="1" outlineLevel="1" x14ac:dyDescent="0.25">
      <c r="A108" s="164"/>
      <c r="B108" s="151" t="s">
        <v>347</v>
      </c>
      <c r="C108" s="146" t="s">
        <v>33</v>
      </c>
      <c r="D108" s="175" t="s">
        <v>96</v>
      </c>
      <c r="E108" s="153" t="s">
        <v>115</v>
      </c>
      <c r="F108" s="186" t="s">
        <v>461</v>
      </c>
      <c r="G108" s="188"/>
      <c r="H108" s="190"/>
      <c r="I108" s="190"/>
    </row>
    <row r="109" spans="1:11" ht="86.25" customHeight="1" outlineLevel="1" x14ac:dyDescent="0.25">
      <c r="A109" s="164"/>
      <c r="B109" s="152"/>
      <c r="C109" s="148"/>
      <c r="D109" s="175"/>
      <c r="E109" s="154"/>
      <c r="F109" s="187"/>
      <c r="G109" s="188"/>
      <c r="H109" s="190"/>
      <c r="I109" s="190"/>
    </row>
    <row r="110" spans="1:11" ht="24.75" customHeight="1" x14ac:dyDescent="0.25">
      <c r="A110" s="140" t="s">
        <v>86</v>
      </c>
      <c r="B110" s="143" t="s">
        <v>348</v>
      </c>
      <c r="C110" s="155" t="s">
        <v>19</v>
      </c>
      <c r="D110" s="159" t="s">
        <v>127</v>
      </c>
      <c r="E110" s="155" t="s">
        <v>19</v>
      </c>
      <c r="F110" s="155" t="s">
        <v>19</v>
      </c>
      <c r="G110" s="53" t="s">
        <v>75</v>
      </c>
      <c r="H110" s="63">
        <f>H111+H112</f>
        <v>5000</v>
      </c>
      <c r="I110" s="63">
        <f>I111+I112</f>
        <v>3704.2</v>
      </c>
      <c r="K110" s="7"/>
    </row>
    <row r="111" spans="1:11" ht="25.5" customHeight="1" x14ac:dyDescent="0.25">
      <c r="A111" s="263"/>
      <c r="B111" s="282"/>
      <c r="C111" s="244"/>
      <c r="D111" s="246"/>
      <c r="E111" s="244"/>
      <c r="F111" s="244"/>
      <c r="G111" s="130" t="s">
        <v>14</v>
      </c>
      <c r="H111" s="64"/>
      <c r="I111" s="108"/>
      <c r="K111" s="7"/>
    </row>
    <row r="112" spans="1:11" ht="37.5" customHeight="1" x14ac:dyDescent="0.25">
      <c r="A112" s="264"/>
      <c r="B112" s="283"/>
      <c r="C112" s="245"/>
      <c r="D112" s="247"/>
      <c r="E112" s="245"/>
      <c r="F112" s="245"/>
      <c r="G112" s="130" t="s">
        <v>15</v>
      </c>
      <c r="H112" s="64">
        <v>5000</v>
      </c>
      <c r="I112" s="108">
        <f>I113</f>
        <v>3704.2</v>
      </c>
      <c r="K112" s="7"/>
    </row>
    <row r="113" spans="1:9" ht="22.5" customHeight="1" outlineLevel="1" x14ac:dyDescent="0.25">
      <c r="A113" s="173" t="s">
        <v>87</v>
      </c>
      <c r="B113" s="219" t="s">
        <v>476</v>
      </c>
      <c r="C113" s="155"/>
      <c r="D113" s="170" t="s">
        <v>79</v>
      </c>
      <c r="E113" s="153"/>
      <c r="F113" s="155"/>
      <c r="G113" s="151" t="s">
        <v>121</v>
      </c>
      <c r="H113" s="162">
        <v>5000</v>
      </c>
      <c r="I113" s="149">
        <v>3704.2</v>
      </c>
    </row>
    <row r="114" spans="1:9" ht="22.5" customHeight="1" outlineLevel="1" x14ac:dyDescent="0.25">
      <c r="A114" s="214"/>
      <c r="B114" s="204"/>
      <c r="C114" s="179"/>
      <c r="D114" s="171"/>
      <c r="E114" s="192"/>
      <c r="F114" s="179"/>
      <c r="G114" s="191"/>
      <c r="H114" s="200"/>
      <c r="I114" s="200"/>
    </row>
    <row r="115" spans="1:9" ht="22.5" customHeight="1" outlineLevel="1" x14ac:dyDescent="0.25">
      <c r="A115" s="214"/>
      <c r="B115" s="204"/>
      <c r="C115" s="179"/>
      <c r="D115" s="171"/>
      <c r="E115" s="192"/>
      <c r="F115" s="179"/>
      <c r="G115" s="191"/>
      <c r="H115" s="200"/>
      <c r="I115" s="200"/>
    </row>
    <row r="116" spans="1:9" ht="22.5" customHeight="1" outlineLevel="1" x14ac:dyDescent="0.25">
      <c r="A116" s="214"/>
      <c r="B116" s="204"/>
      <c r="C116" s="179"/>
      <c r="D116" s="171"/>
      <c r="E116" s="192"/>
      <c r="F116" s="179"/>
      <c r="G116" s="191"/>
      <c r="H116" s="200"/>
      <c r="I116" s="200"/>
    </row>
    <row r="117" spans="1:9" ht="9" customHeight="1" outlineLevel="1" x14ac:dyDescent="0.25">
      <c r="A117" s="214"/>
      <c r="B117" s="204"/>
      <c r="C117" s="179"/>
      <c r="D117" s="171"/>
      <c r="E117" s="192"/>
      <c r="F117" s="179"/>
      <c r="G117" s="191"/>
      <c r="H117" s="200"/>
      <c r="I117" s="200"/>
    </row>
    <row r="118" spans="1:9" ht="81.75" customHeight="1" outlineLevel="1" x14ac:dyDescent="0.25">
      <c r="A118" s="214"/>
      <c r="B118" s="204"/>
      <c r="C118" s="179"/>
      <c r="D118" s="171"/>
      <c r="E118" s="192"/>
      <c r="F118" s="179"/>
      <c r="G118" s="191"/>
      <c r="H118" s="200"/>
      <c r="I118" s="200"/>
    </row>
    <row r="119" spans="1:9" ht="2.25" customHeight="1" outlineLevel="1" x14ac:dyDescent="0.25">
      <c r="A119" s="174"/>
      <c r="B119" s="152"/>
      <c r="C119" s="156"/>
      <c r="D119" s="172"/>
      <c r="E119" s="84"/>
      <c r="F119" s="131"/>
      <c r="G119" s="132"/>
      <c r="H119" s="111"/>
      <c r="I119" s="111"/>
    </row>
    <row r="120" spans="1:9" ht="15" customHeight="1" outlineLevel="1" x14ac:dyDescent="0.25">
      <c r="A120" s="164"/>
      <c r="B120" s="240" t="s">
        <v>349</v>
      </c>
      <c r="C120" s="146" t="s">
        <v>93</v>
      </c>
      <c r="D120" s="170" t="s">
        <v>254</v>
      </c>
      <c r="E120" s="153" t="s">
        <v>31</v>
      </c>
      <c r="F120" s="177"/>
      <c r="G120" s="165"/>
      <c r="H120" s="149"/>
      <c r="I120" s="149"/>
    </row>
    <row r="121" spans="1:9" ht="144" customHeight="1" outlineLevel="1" x14ac:dyDescent="0.25">
      <c r="A121" s="164"/>
      <c r="B121" s="152"/>
      <c r="C121" s="148"/>
      <c r="D121" s="238"/>
      <c r="E121" s="154"/>
      <c r="F121" s="177"/>
      <c r="G121" s="166"/>
      <c r="H121" s="150"/>
      <c r="I121" s="150"/>
    </row>
    <row r="122" spans="1:9" ht="15" outlineLevel="1" x14ac:dyDescent="0.25">
      <c r="A122" s="164"/>
      <c r="B122" s="151" t="s">
        <v>350</v>
      </c>
      <c r="C122" s="146" t="s">
        <v>93</v>
      </c>
      <c r="D122" s="175" t="s">
        <v>17</v>
      </c>
      <c r="E122" s="176">
        <v>45290</v>
      </c>
      <c r="F122" s="177"/>
      <c r="G122" s="165"/>
      <c r="H122" s="149"/>
      <c r="I122" s="149"/>
    </row>
    <row r="123" spans="1:9" ht="130.5" customHeight="1" outlineLevel="1" x14ac:dyDescent="0.25">
      <c r="A123" s="164"/>
      <c r="B123" s="152"/>
      <c r="C123" s="148"/>
      <c r="D123" s="175"/>
      <c r="E123" s="142"/>
      <c r="F123" s="177"/>
      <c r="G123" s="166"/>
      <c r="H123" s="150"/>
      <c r="I123" s="150"/>
    </row>
    <row r="124" spans="1:9" ht="21" customHeight="1" x14ac:dyDescent="0.25">
      <c r="A124" s="140" t="s">
        <v>42</v>
      </c>
      <c r="B124" s="143" t="s">
        <v>351</v>
      </c>
      <c r="C124" s="146" t="s">
        <v>19</v>
      </c>
      <c r="D124" s="159" t="s">
        <v>126</v>
      </c>
      <c r="E124" s="146" t="s">
        <v>19</v>
      </c>
      <c r="F124" s="146" t="s">
        <v>19</v>
      </c>
      <c r="G124" s="92" t="s">
        <v>75</v>
      </c>
      <c r="H124" s="81"/>
      <c r="I124" s="81"/>
    </row>
    <row r="125" spans="1:9" ht="17.25" customHeight="1" x14ac:dyDescent="0.25">
      <c r="A125" s="141"/>
      <c r="B125" s="144"/>
      <c r="C125" s="147"/>
      <c r="D125" s="161"/>
      <c r="E125" s="147"/>
      <c r="F125" s="147"/>
      <c r="G125" s="53" t="s">
        <v>14</v>
      </c>
      <c r="H125" s="81"/>
      <c r="I125" s="81"/>
    </row>
    <row r="126" spans="1:9" ht="21.75" customHeight="1" x14ac:dyDescent="0.25">
      <c r="A126" s="142"/>
      <c r="B126" s="145"/>
      <c r="C126" s="148"/>
      <c r="D126" s="160"/>
      <c r="E126" s="148"/>
      <c r="F126" s="148"/>
      <c r="G126" s="53" t="s">
        <v>15</v>
      </c>
      <c r="H126" s="81"/>
      <c r="I126" s="81"/>
    </row>
    <row r="127" spans="1:9" ht="13.5" customHeight="1" outlineLevel="1" x14ac:dyDescent="0.25">
      <c r="A127" s="164" t="s">
        <v>290</v>
      </c>
      <c r="B127" s="178" t="s">
        <v>352</v>
      </c>
      <c r="C127" s="177"/>
      <c r="D127" s="175" t="s">
        <v>18</v>
      </c>
      <c r="E127" s="157"/>
      <c r="F127" s="177"/>
      <c r="G127" s="188"/>
      <c r="H127" s="189"/>
      <c r="I127" s="189"/>
    </row>
    <row r="128" spans="1:9" ht="13.5" customHeight="1" outlineLevel="1" x14ac:dyDescent="0.25">
      <c r="A128" s="164"/>
      <c r="B128" s="178"/>
      <c r="C128" s="177"/>
      <c r="D128" s="175"/>
      <c r="E128" s="157"/>
      <c r="F128" s="177"/>
      <c r="G128" s="188"/>
      <c r="H128" s="189"/>
      <c r="I128" s="189"/>
    </row>
    <row r="129" spans="1:9" ht="13.5" customHeight="1" outlineLevel="1" x14ac:dyDescent="0.25">
      <c r="A129" s="164"/>
      <c r="B129" s="178"/>
      <c r="C129" s="177"/>
      <c r="D129" s="175"/>
      <c r="E129" s="157"/>
      <c r="F129" s="177"/>
      <c r="G129" s="188"/>
      <c r="H129" s="189"/>
      <c r="I129" s="189"/>
    </row>
    <row r="130" spans="1:9" ht="7.5" customHeight="1" outlineLevel="1" x14ac:dyDescent="0.25">
      <c r="A130" s="164"/>
      <c r="B130" s="178"/>
      <c r="C130" s="177"/>
      <c r="D130" s="175"/>
      <c r="E130" s="157"/>
      <c r="F130" s="177"/>
      <c r="G130" s="188"/>
      <c r="H130" s="189"/>
      <c r="I130" s="189"/>
    </row>
    <row r="131" spans="1:9" ht="23.25" customHeight="1" outlineLevel="1" x14ac:dyDescent="0.25">
      <c r="A131" s="164"/>
      <c r="B131" s="178"/>
      <c r="C131" s="177"/>
      <c r="D131" s="175"/>
      <c r="E131" s="157"/>
      <c r="F131" s="177"/>
      <c r="G131" s="188"/>
      <c r="H131" s="189"/>
      <c r="I131" s="189"/>
    </row>
    <row r="132" spans="1:9" ht="15" outlineLevel="1" x14ac:dyDescent="0.25">
      <c r="A132" s="164"/>
      <c r="B132" s="151" t="s">
        <v>353</v>
      </c>
      <c r="C132" s="146" t="s">
        <v>93</v>
      </c>
      <c r="D132" s="170" t="s">
        <v>108</v>
      </c>
      <c r="E132" s="176">
        <v>45291</v>
      </c>
      <c r="F132" s="177"/>
      <c r="G132" s="165"/>
      <c r="H132" s="149"/>
      <c r="I132" s="149"/>
    </row>
    <row r="133" spans="1:9" ht="61.5" customHeight="1" outlineLevel="1" x14ac:dyDescent="0.25">
      <c r="A133" s="164"/>
      <c r="B133" s="152"/>
      <c r="C133" s="148"/>
      <c r="D133" s="172"/>
      <c r="E133" s="142"/>
      <c r="F133" s="177"/>
      <c r="G133" s="166"/>
      <c r="H133" s="150"/>
      <c r="I133" s="150"/>
    </row>
    <row r="134" spans="1:9" ht="12" customHeight="1" outlineLevel="1" x14ac:dyDescent="0.25">
      <c r="A134" s="164" t="s">
        <v>88</v>
      </c>
      <c r="B134" s="178" t="s">
        <v>354</v>
      </c>
      <c r="C134" s="177"/>
      <c r="D134" s="175" t="s">
        <v>18</v>
      </c>
      <c r="E134" s="157"/>
      <c r="F134" s="177"/>
      <c r="G134" s="165"/>
      <c r="H134" s="189"/>
      <c r="I134" s="189"/>
    </row>
    <row r="135" spans="1:9" ht="12" customHeight="1" outlineLevel="1" x14ac:dyDescent="0.25">
      <c r="A135" s="164"/>
      <c r="B135" s="178"/>
      <c r="C135" s="177"/>
      <c r="D135" s="175"/>
      <c r="E135" s="157"/>
      <c r="F135" s="177"/>
      <c r="G135" s="191"/>
      <c r="H135" s="189"/>
      <c r="I135" s="189"/>
    </row>
    <row r="136" spans="1:9" ht="12" customHeight="1" outlineLevel="1" x14ac:dyDescent="0.25">
      <c r="A136" s="164"/>
      <c r="B136" s="178"/>
      <c r="C136" s="177"/>
      <c r="D136" s="175"/>
      <c r="E136" s="157"/>
      <c r="F136" s="177"/>
      <c r="G136" s="191"/>
      <c r="H136" s="189"/>
      <c r="I136" s="189"/>
    </row>
    <row r="137" spans="1:9" ht="12" customHeight="1" outlineLevel="1" x14ac:dyDescent="0.25">
      <c r="A137" s="164"/>
      <c r="B137" s="178"/>
      <c r="C137" s="177"/>
      <c r="D137" s="175"/>
      <c r="E137" s="157"/>
      <c r="F137" s="177"/>
      <c r="G137" s="191"/>
      <c r="H137" s="189"/>
      <c r="I137" s="189"/>
    </row>
    <row r="138" spans="1:9" ht="14.25" customHeight="1" outlineLevel="1" x14ac:dyDescent="0.25">
      <c r="A138" s="164"/>
      <c r="B138" s="178"/>
      <c r="C138" s="177"/>
      <c r="D138" s="175"/>
      <c r="E138" s="157"/>
      <c r="F138" s="177"/>
      <c r="G138" s="166"/>
      <c r="H138" s="189"/>
      <c r="I138" s="189"/>
    </row>
    <row r="139" spans="1:9" ht="15" outlineLevel="1" x14ac:dyDescent="0.25">
      <c r="A139" s="164"/>
      <c r="B139" s="151" t="s">
        <v>355</v>
      </c>
      <c r="C139" s="146" t="s">
        <v>93</v>
      </c>
      <c r="D139" s="175" t="s">
        <v>18</v>
      </c>
      <c r="E139" s="176">
        <v>45291</v>
      </c>
      <c r="F139" s="177"/>
      <c r="G139" s="165"/>
      <c r="H139" s="149"/>
      <c r="I139" s="149"/>
    </row>
    <row r="140" spans="1:9" ht="50.25" customHeight="1" outlineLevel="1" x14ac:dyDescent="0.25">
      <c r="A140" s="164"/>
      <c r="B140" s="152"/>
      <c r="C140" s="148"/>
      <c r="D140" s="175"/>
      <c r="E140" s="142"/>
      <c r="F140" s="177"/>
      <c r="G140" s="166"/>
      <c r="H140" s="150"/>
      <c r="I140" s="150"/>
    </row>
    <row r="141" spans="1:9" ht="24" customHeight="1" x14ac:dyDescent="0.25">
      <c r="A141" s="140" t="s">
        <v>43</v>
      </c>
      <c r="B141" s="143" t="s">
        <v>356</v>
      </c>
      <c r="C141" s="146" t="s">
        <v>19</v>
      </c>
      <c r="D141" s="232" t="s">
        <v>126</v>
      </c>
      <c r="E141" s="146" t="s">
        <v>19</v>
      </c>
      <c r="F141" s="146" t="s">
        <v>19</v>
      </c>
      <c r="G141" s="53" t="s">
        <v>75</v>
      </c>
      <c r="H141" s="81"/>
      <c r="I141" s="81"/>
    </row>
    <row r="142" spans="1:9" ht="21" customHeight="1" x14ac:dyDescent="0.25">
      <c r="A142" s="141"/>
      <c r="B142" s="144"/>
      <c r="C142" s="147"/>
      <c r="D142" s="233"/>
      <c r="E142" s="147"/>
      <c r="F142" s="147"/>
      <c r="G142" s="107" t="s">
        <v>14</v>
      </c>
      <c r="H142" s="81"/>
      <c r="I142" s="81"/>
    </row>
    <row r="143" spans="1:9" ht="18" customHeight="1" x14ac:dyDescent="0.25">
      <c r="A143" s="142"/>
      <c r="B143" s="145"/>
      <c r="C143" s="148"/>
      <c r="D143" s="234"/>
      <c r="E143" s="148"/>
      <c r="F143" s="148"/>
      <c r="G143" s="107" t="s">
        <v>15</v>
      </c>
      <c r="H143" s="81"/>
      <c r="I143" s="81"/>
    </row>
    <row r="144" spans="1:9" ht="12.75" customHeight="1" outlineLevel="1" x14ac:dyDescent="0.25">
      <c r="A144" s="164" t="s">
        <v>44</v>
      </c>
      <c r="B144" s="220" t="s">
        <v>357</v>
      </c>
      <c r="C144" s="177"/>
      <c r="D144" s="175" t="s">
        <v>18</v>
      </c>
      <c r="E144" s="157"/>
      <c r="F144" s="177"/>
      <c r="G144" s="165"/>
      <c r="H144" s="189"/>
      <c r="I144" s="189"/>
    </row>
    <row r="145" spans="1:9" ht="12.75" customHeight="1" outlineLevel="1" x14ac:dyDescent="0.25">
      <c r="A145" s="164"/>
      <c r="B145" s="178"/>
      <c r="C145" s="177"/>
      <c r="D145" s="175"/>
      <c r="E145" s="157"/>
      <c r="F145" s="177"/>
      <c r="G145" s="191"/>
      <c r="H145" s="189"/>
      <c r="I145" s="189"/>
    </row>
    <row r="146" spans="1:9" ht="12.75" customHeight="1" outlineLevel="1" x14ac:dyDescent="0.25">
      <c r="A146" s="164"/>
      <c r="B146" s="178"/>
      <c r="C146" s="177"/>
      <c r="D146" s="175"/>
      <c r="E146" s="157"/>
      <c r="F146" s="177"/>
      <c r="G146" s="191"/>
      <c r="H146" s="189"/>
      <c r="I146" s="189"/>
    </row>
    <row r="147" spans="1:9" ht="8.25" customHeight="1" outlineLevel="1" x14ac:dyDescent="0.25">
      <c r="A147" s="164"/>
      <c r="B147" s="178"/>
      <c r="C147" s="177"/>
      <c r="D147" s="175"/>
      <c r="E147" s="157"/>
      <c r="F147" s="177"/>
      <c r="G147" s="191"/>
      <c r="H147" s="189"/>
      <c r="I147" s="189"/>
    </row>
    <row r="148" spans="1:9" ht="21.75" customHeight="1" outlineLevel="1" x14ac:dyDescent="0.25">
      <c r="A148" s="164"/>
      <c r="B148" s="178"/>
      <c r="C148" s="177"/>
      <c r="D148" s="175"/>
      <c r="E148" s="157"/>
      <c r="F148" s="177"/>
      <c r="G148" s="166"/>
      <c r="H148" s="189"/>
      <c r="I148" s="189"/>
    </row>
    <row r="149" spans="1:9" ht="15" outlineLevel="1" x14ac:dyDescent="0.25">
      <c r="A149" s="164"/>
      <c r="B149" s="151" t="s">
        <v>358</v>
      </c>
      <c r="C149" s="146" t="s">
        <v>93</v>
      </c>
      <c r="D149" s="175" t="s">
        <v>18</v>
      </c>
      <c r="E149" s="176">
        <v>45291</v>
      </c>
      <c r="F149" s="177"/>
      <c r="G149" s="165"/>
      <c r="H149" s="149"/>
      <c r="I149" s="149"/>
    </row>
    <row r="150" spans="1:9" ht="52.5" customHeight="1" outlineLevel="1" x14ac:dyDescent="0.25">
      <c r="A150" s="164"/>
      <c r="B150" s="152"/>
      <c r="C150" s="148"/>
      <c r="D150" s="175"/>
      <c r="E150" s="142"/>
      <c r="F150" s="177"/>
      <c r="G150" s="166"/>
      <c r="H150" s="150"/>
      <c r="I150" s="150"/>
    </row>
    <row r="151" spans="1:9" ht="69" customHeight="1" outlineLevel="1" x14ac:dyDescent="0.25">
      <c r="A151" s="68" t="s">
        <v>45</v>
      </c>
      <c r="B151" s="92" t="s">
        <v>359</v>
      </c>
      <c r="C151" s="96"/>
      <c r="D151" s="70" t="s">
        <v>18</v>
      </c>
      <c r="E151" s="98"/>
      <c r="F151" s="80"/>
      <c r="G151" s="62"/>
      <c r="H151" s="133"/>
      <c r="I151" s="81"/>
    </row>
    <row r="152" spans="1:9" ht="69.75" customHeight="1" outlineLevel="1" x14ac:dyDescent="0.25">
      <c r="A152" s="68"/>
      <c r="B152" s="82" t="s">
        <v>360</v>
      </c>
      <c r="C152" s="79" t="s">
        <v>93</v>
      </c>
      <c r="D152" s="70" t="s">
        <v>18</v>
      </c>
      <c r="E152" s="134">
        <v>45291</v>
      </c>
      <c r="F152" s="80"/>
      <c r="G152" s="132"/>
      <c r="H152" s="63"/>
      <c r="I152" s="63"/>
    </row>
    <row r="153" spans="1:9" ht="49.5" customHeight="1" x14ac:dyDescent="0.25">
      <c r="A153" s="98" t="s">
        <v>46</v>
      </c>
      <c r="B153" s="92" t="s">
        <v>361</v>
      </c>
      <c r="C153" s="96" t="s">
        <v>19</v>
      </c>
      <c r="D153" s="104" t="s">
        <v>126</v>
      </c>
      <c r="E153" s="96" t="s">
        <v>19</v>
      </c>
      <c r="F153" s="96" t="s">
        <v>19</v>
      </c>
      <c r="G153" s="53"/>
      <c r="H153" s="81"/>
      <c r="I153" s="81"/>
    </row>
    <row r="154" spans="1:9" ht="12" customHeight="1" outlineLevel="1" x14ac:dyDescent="0.25">
      <c r="A154" s="164" t="s">
        <v>47</v>
      </c>
      <c r="B154" s="220" t="s">
        <v>362</v>
      </c>
      <c r="C154" s="177"/>
      <c r="D154" s="175" t="s">
        <v>18</v>
      </c>
      <c r="E154" s="157"/>
      <c r="F154" s="177"/>
      <c r="G154" s="165"/>
      <c r="H154" s="189"/>
      <c r="I154" s="189"/>
    </row>
    <row r="155" spans="1:9" ht="12" customHeight="1" outlineLevel="1" x14ac:dyDescent="0.25">
      <c r="A155" s="164"/>
      <c r="B155" s="178"/>
      <c r="C155" s="177"/>
      <c r="D155" s="175"/>
      <c r="E155" s="157"/>
      <c r="F155" s="177"/>
      <c r="G155" s="191"/>
      <c r="H155" s="189"/>
      <c r="I155" s="189"/>
    </row>
    <row r="156" spans="1:9" ht="12" customHeight="1" outlineLevel="1" x14ac:dyDescent="0.25">
      <c r="A156" s="164"/>
      <c r="B156" s="178"/>
      <c r="C156" s="177"/>
      <c r="D156" s="175"/>
      <c r="E156" s="157"/>
      <c r="F156" s="177"/>
      <c r="G156" s="191"/>
      <c r="H156" s="189"/>
      <c r="I156" s="189"/>
    </row>
    <row r="157" spans="1:9" ht="9" customHeight="1" outlineLevel="1" x14ac:dyDescent="0.25">
      <c r="A157" s="164"/>
      <c r="B157" s="178"/>
      <c r="C157" s="177"/>
      <c r="D157" s="175"/>
      <c r="E157" s="157"/>
      <c r="F157" s="177"/>
      <c r="G157" s="191"/>
      <c r="H157" s="189"/>
      <c r="I157" s="189"/>
    </row>
    <row r="158" spans="1:9" ht="18.75" customHeight="1" outlineLevel="1" x14ac:dyDescent="0.25">
      <c r="A158" s="164"/>
      <c r="B158" s="178"/>
      <c r="C158" s="177"/>
      <c r="D158" s="175"/>
      <c r="E158" s="157"/>
      <c r="F158" s="177"/>
      <c r="G158" s="166"/>
      <c r="H158" s="189"/>
      <c r="I158" s="189"/>
    </row>
    <row r="159" spans="1:9" ht="15" outlineLevel="1" x14ac:dyDescent="0.25">
      <c r="A159" s="164"/>
      <c r="B159" s="219" t="s">
        <v>363</v>
      </c>
      <c r="C159" s="146" t="s">
        <v>93</v>
      </c>
      <c r="D159" s="175" t="s">
        <v>18</v>
      </c>
      <c r="E159" s="176">
        <v>45291</v>
      </c>
      <c r="F159" s="177"/>
      <c r="G159" s="165"/>
      <c r="H159" s="149"/>
      <c r="I159" s="149"/>
    </row>
    <row r="160" spans="1:9" ht="50.25" customHeight="1" outlineLevel="1" x14ac:dyDescent="0.25">
      <c r="A160" s="164"/>
      <c r="B160" s="152"/>
      <c r="C160" s="148"/>
      <c r="D160" s="175"/>
      <c r="E160" s="142"/>
      <c r="F160" s="177"/>
      <c r="G160" s="166"/>
      <c r="H160" s="150"/>
      <c r="I160" s="150"/>
    </row>
    <row r="161" spans="1:11" ht="13.5" customHeight="1" outlineLevel="1" x14ac:dyDescent="0.25">
      <c r="A161" s="164" t="s">
        <v>291</v>
      </c>
      <c r="B161" s="178" t="s">
        <v>364</v>
      </c>
      <c r="C161" s="177"/>
      <c r="D161" s="175" t="s">
        <v>98</v>
      </c>
      <c r="E161" s="157"/>
      <c r="F161" s="177"/>
      <c r="G161" s="188"/>
      <c r="H161" s="189"/>
      <c r="I161" s="189"/>
    </row>
    <row r="162" spans="1:11" ht="13.5" customHeight="1" outlineLevel="1" x14ac:dyDescent="0.25">
      <c r="A162" s="164"/>
      <c r="B162" s="178"/>
      <c r="C162" s="177"/>
      <c r="D162" s="175"/>
      <c r="E162" s="157"/>
      <c r="F162" s="177"/>
      <c r="G162" s="188"/>
      <c r="H162" s="189"/>
      <c r="I162" s="189"/>
    </row>
    <row r="163" spans="1:11" ht="13.5" customHeight="1" outlineLevel="1" x14ac:dyDescent="0.25">
      <c r="A163" s="164"/>
      <c r="B163" s="178"/>
      <c r="C163" s="177"/>
      <c r="D163" s="175"/>
      <c r="E163" s="157"/>
      <c r="F163" s="177"/>
      <c r="G163" s="188"/>
      <c r="H163" s="189"/>
      <c r="I163" s="189"/>
    </row>
    <row r="164" spans="1:11" ht="9.75" customHeight="1" outlineLevel="1" x14ac:dyDescent="0.25">
      <c r="A164" s="164"/>
      <c r="B164" s="178"/>
      <c r="C164" s="177"/>
      <c r="D164" s="175"/>
      <c r="E164" s="157"/>
      <c r="F164" s="177"/>
      <c r="G164" s="188"/>
      <c r="H164" s="189"/>
      <c r="I164" s="189"/>
    </row>
    <row r="165" spans="1:11" ht="21.75" customHeight="1" outlineLevel="1" x14ac:dyDescent="0.25">
      <c r="A165" s="164"/>
      <c r="B165" s="178"/>
      <c r="C165" s="177"/>
      <c r="D165" s="175"/>
      <c r="E165" s="157"/>
      <c r="F165" s="177"/>
      <c r="G165" s="188"/>
      <c r="H165" s="189"/>
      <c r="I165" s="189"/>
    </row>
    <row r="166" spans="1:11" ht="15" outlineLevel="1" x14ac:dyDescent="0.25">
      <c r="A166" s="164"/>
      <c r="B166" s="151" t="s">
        <v>365</v>
      </c>
      <c r="C166" s="146" t="s">
        <v>93</v>
      </c>
      <c r="D166" s="175" t="s">
        <v>99</v>
      </c>
      <c r="E166" s="176">
        <v>45291</v>
      </c>
      <c r="F166" s="177"/>
      <c r="G166" s="165"/>
      <c r="H166" s="149"/>
      <c r="I166" s="149"/>
    </row>
    <row r="167" spans="1:11" ht="55.5" customHeight="1" outlineLevel="1" x14ac:dyDescent="0.25">
      <c r="A167" s="164"/>
      <c r="B167" s="152"/>
      <c r="C167" s="148"/>
      <c r="D167" s="175"/>
      <c r="E167" s="142"/>
      <c r="F167" s="177"/>
      <c r="G167" s="166"/>
      <c r="H167" s="150"/>
      <c r="I167" s="150"/>
    </row>
    <row r="168" spans="1:11" ht="21.75" customHeight="1" x14ac:dyDescent="0.3">
      <c r="A168" s="297" t="s">
        <v>10</v>
      </c>
      <c r="B168" s="298"/>
      <c r="C168" s="298"/>
      <c r="D168" s="298"/>
      <c r="E168" s="298"/>
      <c r="F168" s="298"/>
      <c r="G168" s="298"/>
      <c r="H168" s="298"/>
      <c r="I168" s="299"/>
      <c r="K168" s="6"/>
    </row>
    <row r="169" spans="1:11" ht="39" customHeight="1" x14ac:dyDescent="0.25">
      <c r="A169" s="155" t="s">
        <v>48</v>
      </c>
      <c r="B169" s="143" t="s">
        <v>366</v>
      </c>
      <c r="C169" s="146" t="s">
        <v>19</v>
      </c>
      <c r="D169" s="159" t="s">
        <v>255</v>
      </c>
      <c r="E169" s="146" t="s">
        <v>19</v>
      </c>
      <c r="F169" s="146" t="s">
        <v>19</v>
      </c>
      <c r="G169" s="92" t="s">
        <v>75</v>
      </c>
      <c r="H169" s="81">
        <f>H171+H170</f>
        <v>2543172.6</v>
      </c>
      <c r="I169" s="81">
        <f>I171+I170</f>
        <v>1677806</v>
      </c>
    </row>
    <row r="170" spans="1:11" ht="18" customHeight="1" x14ac:dyDescent="0.25">
      <c r="A170" s="179"/>
      <c r="B170" s="144"/>
      <c r="C170" s="147"/>
      <c r="D170" s="161"/>
      <c r="E170" s="147"/>
      <c r="F170" s="147"/>
      <c r="G170" s="107" t="s">
        <v>14</v>
      </c>
      <c r="H170" s="81">
        <v>2543172.6</v>
      </c>
      <c r="I170" s="63">
        <v>1677806</v>
      </c>
    </row>
    <row r="171" spans="1:11" ht="15" customHeight="1" x14ac:dyDescent="0.25">
      <c r="A171" s="156"/>
      <c r="B171" s="145"/>
      <c r="C171" s="148"/>
      <c r="D171" s="160"/>
      <c r="E171" s="148"/>
      <c r="F171" s="148"/>
      <c r="G171" s="107" t="s">
        <v>15</v>
      </c>
      <c r="H171" s="81"/>
      <c r="I171" s="63"/>
    </row>
    <row r="172" spans="1:11" ht="24.75" customHeight="1" outlineLevel="1" x14ac:dyDescent="0.25">
      <c r="A172" s="164" t="s">
        <v>49</v>
      </c>
      <c r="B172" s="178" t="s">
        <v>367</v>
      </c>
      <c r="C172" s="177"/>
      <c r="D172" s="175" t="s">
        <v>80</v>
      </c>
      <c r="E172" s="157"/>
      <c r="F172" s="186"/>
      <c r="G172" s="165"/>
      <c r="H172" s="189"/>
      <c r="I172" s="189"/>
    </row>
    <row r="173" spans="1:11" ht="16.5" customHeight="1" outlineLevel="1" x14ac:dyDescent="0.25">
      <c r="A173" s="164"/>
      <c r="B173" s="178"/>
      <c r="C173" s="177"/>
      <c r="D173" s="175"/>
      <c r="E173" s="157"/>
      <c r="F173" s="229"/>
      <c r="G173" s="191"/>
      <c r="H173" s="189"/>
      <c r="I173" s="189"/>
    </row>
    <row r="174" spans="1:11" ht="16.5" customHeight="1" outlineLevel="1" x14ac:dyDescent="0.25">
      <c r="A174" s="164"/>
      <c r="B174" s="178"/>
      <c r="C174" s="177"/>
      <c r="D174" s="175"/>
      <c r="E174" s="157"/>
      <c r="F174" s="229"/>
      <c r="G174" s="191"/>
      <c r="H174" s="189"/>
      <c r="I174" s="189"/>
    </row>
    <row r="175" spans="1:11" ht="9.75" customHeight="1" outlineLevel="1" x14ac:dyDescent="0.25">
      <c r="A175" s="164"/>
      <c r="B175" s="178"/>
      <c r="C175" s="177"/>
      <c r="D175" s="175"/>
      <c r="E175" s="157"/>
      <c r="F175" s="229"/>
      <c r="G175" s="191"/>
      <c r="H175" s="189"/>
      <c r="I175" s="189"/>
    </row>
    <row r="176" spans="1:11" ht="30" customHeight="1" outlineLevel="1" x14ac:dyDescent="0.25">
      <c r="A176" s="164"/>
      <c r="B176" s="178"/>
      <c r="C176" s="177"/>
      <c r="D176" s="175"/>
      <c r="E176" s="157"/>
      <c r="F176" s="187"/>
      <c r="G176" s="166"/>
      <c r="H176" s="189"/>
      <c r="I176" s="189"/>
    </row>
    <row r="177" spans="1:9" ht="15" customHeight="1" outlineLevel="1" x14ac:dyDescent="0.25">
      <c r="A177" s="164"/>
      <c r="B177" s="219" t="s">
        <v>368</v>
      </c>
      <c r="C177" s="146" t="s">
        <v>93</v>
      </c>
      <c r="D177" s="175" t="s">
        <v>81</v>
      </c>
      <c r="E177" s="153" t="s">
        <v>256</v>
      </c>
      <c r="F177" s="261"/>
      <c r="G177" s="165"/>
      <c r="H177" s="149"/>
      <c r="I177" s="149"/>
    </row>
    <row r="178" spans="1:9" ht="96.75" customHeight="1" outlineLevel="1" x14ac:dyDescent="0.25">
      <c r="A178" s="164"/>
      <c r="B178" s="152"/>
      <c r="C178" s="148"/>
      <c r="D178" s="175"/>
      <c r="E178" s="154"/>
      <c r="F178" s="261"/>
      <c r="G178" s="166"/>
      <c r="H178" s="150"/>
      <c r="I178" s="150"/>
    </row>
    <row r="179" spans="1:9" ht="39.75" customHeight="1" outlineLevel="1" x14ac:dyDescent="0.25">
      <c r="A179" s="173" t="s">
        <v>50</v>
      </c>
      <c r="B179" s="151" t="s">
        <v>369</v>
      </c>
      <c r="C179" s="155"/>
      <c r="D179" s="170" t="s">
        <v>24</v>
      </c>
      <c r="E179" s="140"/>
      <c r="F179" s="209"/>
      <c r="G179" s="151" t="s">
        <v>14</v>
      </c>
      <c r="H179" s="149">
        <v>2543172.6</v>
      </c>
      <c r="I179" s="149">
        <v>1677806</v>
      </c>
    </row>
    <row r="180" spans="1:9" ht="77.25" customHeight="1" outlineLevel="1" x14ac:dyDescent="0.25">
      <c r="A180" s="174"/>
      <c r="B180" s="152"/>
      <c r="C180" s="156"/>
      <c r="D180" s="172"/>
      <c r="E180" s="142"/>
      <c r="F180" s="211"/>
      <c r="G180" s="152"/>
      <c r="H180" s="163"/>
      <c r="I180" s="163"/>
    </row>
    <row r="181" spans="1:9" ht="15" customHeight="1" outlineLevel="1" x14ac:dyDescent="0.25">
      <c r="A181" s="164"/>
      <c r="B181" s="219" t="s">
        <v>370</v>
      </c>
      <c r="C181" s="146" t="s">
        <v>33</v>
      </c>
      <c r="D181" s="175" t="s">
        <v>24</v>
      </c>
      <c r="E181" s="153" t="s">
        <v>114</v>
      </c>
      <c r="F181" s="261" t="s">
        <v>489</v>
      </c>
      <c r="G181" s="165"/>
      <c r="H181" s="149"/>
      <c r="I181" s="149"/>
    </row>
    <row r="182" spans="1:9" ht="99.75" customHeight="1" outlineLevel="1" x14ac:dyDescent="0.25">
      <c r="A182" s="164"/>
      <c r="B182" s="152"/>
      <c r="C182" s="148"/>
      <c r="D182" s="175"/>
      <c r="E182" s="154"/>
      <c r="F182" s="261"/>
      <c r="G182" s="166"/>
      <c r="H182" s="150"/>
      <c r="I182" s="150"/>
    </row>
    <row r="183" spans="1:9" ht="18.75" customHeight="1" outlineLevel="1" x14ac:dyDescent="0.25">
      <c r="A183" s="241" t="s">
        <v>292</v>
      </c>
      <c r="B183" s="205" t="s">
        <v>371</v>
      </c>
      <c r="C183" s="206"/>
      <c r="D183" s="242" t="s">
        <v>24</v>
      </c>
      <c r="E183" s="198"/>
      <c r="F183" s="281"/>
      <c r="G183" s="288"/>
      <c r="H183" s="195"/>
      <c r="I183" s="195"/>
    </row>
    <row r="184" spans="1:9" ht="20.25" customHeight="1" outlineLevel="1" x14ac:dyDescent="0.25">
      <c r="A184" s="241"/>
      <c r="B184" s="205"/>
      <c r="C184" s="206"/>
      <c r="D184" s="242"/>
      <c r="E184" s="198"/>
      <c r="F184" s="281"/>
      <c r="G184" s="289"/>
      <c r="H184" s="195"/>
      <c r="I184" s="195"/>
    </row>
    <row r="185" spans="1:9" ht="16.5" customHeight="1" outlineLevel="1" x14ac:dyDescent="0.25">
      <c r="A185" s="241"/>
      <c r="B185" s="205"/>
      <c r="C185" s="206"/>
      <c r="D185" s="242"/>
      <c r="E185" s="198"/>
      <c r="F185" s="281"/>
      <c r="G185" s="289"/>
      <c r="H185" s="195"/>
      <c r="I185" s="195"/>
    </row>
    <row r="186" spans="1:9" ht="11.25" customHeight="1" outlineLevel="1" x14ac:dyDescent="0.25">
      <c r="A186" s="241"/>
      <c r="B186" s="205"/>
      <c r="C186" s="206"/>
      <c r="D186" s="242"/>
      <c r="E186" s="198"/>
      <c r="F186" s="281"/>
      <c r="G186" s="289"/>
      <c r="H186" s="195"/>
      <c r="I186" s="195"/>
    </row>
    <row r="187" spans="1:9" ht="46.5" customHeight="1" outlineLevel="1" x14ac:dyDescent="0.25">
      <c r="A187" s="241"/>
      <c r="B187" s="205"/>
      <c r="C187" s="206"/>
      <c r="D187" s="242"/>
      <c r="E187" s="198"/>
      <c r="F187" s="281"/>
      <c r="G187" s="290"/>
      <c r="H187" s="195"/>
      <c r="I187" s="195"/>
    </row>
    <row r="188" spans="1:9" ht="15" customHeight="1" outlineLevel="1" x14ac:dyDescent="0.25">
      <c r="A188" s="164"/>
      <c r="B188" s="151" t="s">
        <v>372</v>
      </c>
      <c r="C188" s="146" t="s">
        <v>93</v>
      </c>
      <c r="D188" s="175" t="s">
        <v>24</v>
      </c>
      <c r="E188" s="153" t="s">
        <v>256</v>
      </c>
      <c r="F188" s="261"/>
      <c r="G188" s="165"/>
      <c r="H188" s="149"/>
      <c r="I188" s="149"/>
    </row>
    <row r="189" spans="1:9" ht="96.75" customHeight="1" outlineLevel="1" x14ac:dyDescent="0.25">
      <c r="A189" s="164"/>
      <c r="B189" s="152"/>
      <c r="C189" s="148"/>
      <c r="D189" s="175"/>
      <c r="E189" s="154"/>
      <c r="F189" s="261"/>
      <c r="G189" s="166"/>
      <c r="H189" s="150"/>
      <c r="I189" s="150"/>
    </row>
    <row r="190" spans="1:9" ht="18" customHeight="1" outlineLevel="1" x14ac:dyDescent="0.25">
      <c r="A190" s="164" t="s">
        <v>293</v>
      </c>
      <c r="B190" s="178" t="s">
        <v>373</v>
      </c>
      <c r="C190" s="177"/>
      <c r="D190" s="175" t="s">
        <v>25</v>
      </c>
      <c r="E190" s="157"/>
      <c r="F190" s="208"/>
      <c r="G190" s="165"/>
      <c r="H190" s="189"/>
      <c r="I190" s="189"/>
    </row>
    <row r="191" spans="1:9" ht="18" customHeight="1" outlineLevel="1" x14ac:dyDescent="0.25">
      <c r="A191" s="164"/>
      <c r="B191" s="178"/>
      <c r="C191" s="177"/>
      <c r="D191" s="175"/>
      <c r="E191" s="157"/>
      <c r="F191" s="208"/>
      <c r="G191" s="191"/>
      <c r="H191" s="189"/>
      <c r="I191" s="189"/>
    </row>
    <row r="192" spans="1:9" ht="18" customHeight="1" outlineLevel="1" x14ac:dyDescent="0.25">
      <c r="A192" s="164"/>
      <c r="B192" s="178"/>
      <c r="C192" s="177"/>
      <c r="D192" s="175"/>
      <c r="E192" s="157"/>
      <c r="F192" s="208"/>
      <c r="G192" s="191"/>
      <c r="H192" s="189"/>
      <c r="I192" s="189"/>
    </row>
    <row r="193" spans="1:9" ht="18" customHeight="1" outlineLevel="1" x14ac:dyDescent="0.25">
      <c r="A193" s="164"/>
      <c r="B193" s="178"/>
      <c r="C193" s="177"/>
      <c r="D193" s="175"/>
      <c r="E193" s="157"/>
      <c r="F193" s="208"/>
      <c r="G193" s="191"/>
      <c r="H193" s="189"/>
      <c r="I193" s="189"/>
    </row>
    <row r="194" spans="1:9" ht="48.75" customHeight="1" outlineLevel="1" x14ac:dyDescent="0.25">
      <c r="A194" s="164"/>
      <c r="B194" s="178"/>
      <c r="C194" s="177"/>
      <c r="D194" s="175"/>
      <c r="E194" s="157"/>
      <c r="F194" s="208"/>
      <c r="G194" s="166"/>
      <c r="H194" s="189"/>
      <c r="I194" s="189"/>
    </row>
    <row r="195" spans="1:9" ht="15" customHeight="1" outlineLevel="1" x14ac:dyDescent="0.25">
      <c r="A195" s="164"/>
      <c r="B195" s="151" t="s">
        <v>374</v>
      </c>
      <c r="C195" s="146" t="s">
        <v>93</v>
      </c>
      <c r="D195" s="175" t="s">
        <v>25</v>
      </c>
      <c r="E195" s="153" t="s">
        <v>256</v>
      </c>
      <c r="F195" s="261"/>
      <c r="G195" s="165"/>
      <c r="H195" s="149"/>
      <c r="I195" s="149"/>
    </row>
    <row r="196" spans="1:9" ht="70.5" customHeight="1" outlineLevel="1" x14ac:dyDescent="0.25">
      <c r="A196" s="164"/>
      <c r="B196" s="152"/>
      <c r="C196" s="148"/>
      <c r="D196" s="175"/>
      <c r="E196" s="154"/>
      <c r="F196" s="261"/>
      <c r="G196" s="166"/>
      <c r="H196" s="150"/>
      <c r="I196" s="150"/>
    </row>
    <row r="197" spans="1:9" ht="15" outlineLevel="1" x14ac:dyDescent="0.25">
      <c r="A197" s="164" t="s">
        <v>294</v>
      </c>
      <c r="B197" s="178" t="s">
        <v>375</v>
      </c>
      <c r="C197" s="177"/>
      <c r="D197" s="175" t="s">
        <v>25</v>
      </c>
      <c r="E197" s="157"/>
      <c r="F197" s="208"/>
      <c r="G197" s="165"/>
      <c r="H197" s="189"/>
      <c r="I197" s="189"/>
    </row>
    <row r="198" spans="1:9" ht="15" outlineLevel="1" x14ac:dyDescent="0.25">
      <c r="A198" s="164"/>
      <c r="B198" s="178"/>
      <c r="C198" s="177"/>
      <c r="D198" s="175"/>
      <c r="E198" s="157"/>
      <c r="F198" s="208"/>
      <c r="G198" s="191"/>
      <c r="H198" s="189"/>
      <c r="I198" s="189"/>
    </row>
    <row r="199" spans="1:9" ht="15" outlineLevel="1" x14ac:dyDescent="0.25">
      <c r="A199" s="164"/>
      <c r="B199" s="178"/>
      <c r="C199" s="177"/>
      <c r="D199" s="175"/>
      <c r="E199" s="157"/>
      <c r="F199" s="208"/>
      <c r="G199" s="191"/>
      <c r="H199" s="189"/>
      <c r="I199" s="189"/>
    </row>
    <row r="200" spans="1:9" ht="15" outlineLevel="1" x14ac:dyDescent="0.25">
      <c r="A200" s="164"/>
      <c r="B200" s="178"/>
      <c r="C200" s="177"/>
      <c r="D200" s="175"/>
      <c r="E200" s="157"/>
      <c r="F200" s="208"/>
      <c r="G200" s="191"/>
      <c r="H200" s="189"/>
      <c r="I200" s="189"/>
    </row>
    <row r="201" spans="1:9" ht="42.75" customHeight="1" outlineLevel="1" x14ac:dyDescent="0.25">
      <c r="A201" s="164"/>
      <c r="B201" s="178"/>
      <c r="C201" s="177"/>
      <c r="D201" s="175"/>
      <c r="E201" s="157"/>
      <c r="F201" s="208"/>
      <c r="G201" s="166"/>
      <c r="H201" s="189"/>
      <c r="I201" s="189"/>
    </row>
    <row r="202" spans="1:9" ht="15" customHeight="1" outlineLevel="1" x14ac:dyDescent="0.25">
      <c r="A202" s="164"/>
      <c r="B202" s="151" t="s">
        <v>376</v>
      </c>
      <c r="C202" s="146" t="s">
        <v>93</v>
      </c>
      <c r="D202" s="175" t="s">
        <v>26</v>
      </c>
      <c r="E202" s="153" t="s">
        <v>256</v>
      </c>
      <c r="F202" s="261"/>
      <c r="G202" s="165"/>
      <c r="H202" s="149"/>
      <c r="I202" s="149"/>
    </row>
    <row r="203" spans="1:9" ht="54.75" customHeight="1" outlineLevel="1" x14ac:dyDescent="0.25">
      <c r="A203" s="164"/>
      <c r="B203" s="152"/>
      <c r="C203" s="148"/>
      <c r="D203" s="175"/>
      <c r="E203" s="154"/>
      <c r="F203" s="261"/>
      <c r="G203" s="166"/>
      <c r="H203" s="150"/>
      <c r="I203" s="150"/>
    </row>
    <row r="204" spans="1:9" ht="12" customHeight="1" outlineLevel="1" x14ac:dyDescent="0.25">
      <c r="A204" s="164" t="s">
        <v>295</v>
      </c>
      <c r="B204" s="178" t="s">
        <v>377</v>
      </c>
      <c r="C204" s="177"/>
      <c r="D204" s="175" t="s">
        <v>27</v>
      </c>
      <c r="E204" s="157"/>
      <c r="F204" s="208"/>
      <c r="G204" s="165"/>
      <c r="H204" s="189"/>
      <c r="I204" s="189"/>
    </row>
    <row r="205" spans="1:9" ht="12" customHeight="1" outlineLevel="1" x14ac:dyDescent="0.25">
      <c r="A205" s="164"/>
      <c r="B205" s="178"/>
      <c r="C205" s="177"/>
      <c r="D205" s="175"/>
      <c r="E205" s="157"/>
      <c r="F205" s="208"/>
      <c r="G205" s="191"/>
      <c r="H205" s="189"/>
      <c r="I205" s="189"/>
    </row>
    <row r="206" spans="1:9" ht="12" customHeight="1" outlineLevel="1" x14ac:dyDescent="0.25">
      <c r="A206" s="164"/>
      <c r="B206" s="178"/>
      <c r="C206" s="177"/>
      <c r="D206" s="175"/>
      <c r="E206" s="157"/>
      <c r="F206" s="208"/>
      <c r="G206" s="191"/>
      <c r="H206" s="189"/>
      <c r="I206" s="189"/>
    </row>
    <row r="207" spans="1:9" ht="10.5" customHeight="1" outlineLevel="1" x14ac:dyDescent="0.25">
      <c r="A207" s="164"/>
      <c r="B207" s="178"/>
      <c r="C207" s="177"/>
      <c r="D207" s="175"/>
      <c r="E207" s="157"/>
      <c r="F207" s="208"/>
      <c r="G207" s="191"/>
      <c r="H207" s="189"/>
      <c r="I207" s="189"/>
    </row>
    <row r="208" spans="1:9" ht="15" customHeight="1" outlineLevel="1" x14ac:dyDescent="0.25">
      <c r="A208" s="164"/>
      <c r="B208" s="178"/>
      <c r="C208" s="177"/>
      <c r="D208" s="175"/>
      <c r="E208" s="157"/>
      <c r="F208" s="208"/>
      <c r="G208" s="166"/>
      <c r="H208" s="189"/>
      <c r="I208" s="189"/>
    </row>
    <row r="209" spans="1:11" ht="15" customHeight="1" outlineLevel="1" x14ac:dyDescent="0.25">
      <c r="A209" s="164"/>
      <c r="B209" s="151" t="s">
        <v>378</v>
      </c>
      <c r="C209" s="146" t="s">
        <v>93</v>
      </c>
      <c r="D209" s="175" t="s">
        <v>27</v>
      </c>
      <c r="E209" s="153" t="s">
        <v>256</v>
      </c>
      <c r="F209" s="261"/>
      <c r="G209" s="165"/>
      <c r="H209" s="149"/>
      <c r="I209" s="149"/>
    </row>
    <row r="210" spans="1:11" ht="55.5" customHeight="1" outlineLevel="1" x14ac:dyDescent="0.25">
      <c r="A210" s="164"/>
      <c r="B210" s="152"/>
      <c r="C210" s="148"/>
      <c r="D210" s="175"/>
      <c r="E210" s="154"/>
      <c r="F210" s="261"/>
      <c r="G210" s="166"/>
      <c r="H210" s="150"/>
      <c r="I210" s="150"/>
    </row>
    <row r="211" spans="1:11" ht="30" customHeight="1" x14ac:dyDescent="0.25">
      <c r="A211" s="140" t="s">
        <v>296</v>
      </c>
      <c r="B211" s="143" t="s">
        <v>379</v>
      </c>
      <c r="C211" s="146" t="s">
        <v>19</v>
      </c>
      <c r="D211" s="159" t="s">
        <v>257</v>
      </c>
      <c r="E211" s="146" t="s">
        <v>19</v>
      </c>
      <c r="F211" s="146" t="s">
        <v>19</v>
      </c>
      <c r="G211" s="92" t="s">
        <v>75</v>
      </c>
      <c r="H211" s="63">
        <f>H212+H213+H214</f>
        <v>731597.60000000009</v>
      </c>
      <c r="I211" s="63">
        <f>I212+I213+I214</f>
        <v>469532.49999999994</v>
      </c>
      <c r="K211" s="6"/>
    </row>
    <row r="212" spans="1:11" ht="15.75" customHeight="1" x14ac:dyDescent="0.25">
      <c r="A212" s="141"/>
      <c r="B212" s="144"/>
      <c r="C212" s="147"/>
      <c r="D212" s="161"/>
      <c r="E212" s="147"/>
      <c r="F212" s="147"/>
      <c r="G212" s="53" t="s">
        <v>13</v>
      </c>
      <c r="H212" s="64">
        <v>176070.7</v>
      </c>
      <c r="I212" s="64">
        <f>120000</f>
        <v>120000</v>
      </c>
      <c r="K212" s="7"/>
    </row>
    <row r="213" spans="1:11" ht="15.75" customHeight="1" x14ac:dyDescent="0.25">
      <c r="A213" s="141"/>
      <c r="B213" s="144"/>
      <c r="C213" s="147"/>
      <c r="D213" s="161"/>
      <c r="E213" s="147"/>
      <c r="F213" s="147"/>
      <c r="G213" s="53" t="s">
        <v>14</v>
      </c>
      <c r="H213" s="64">
        <v>77833.5</v>
      </c>
      <c r="I213" s="64">
        <f>1546+36990.8</f>
        <v>38536.800000000003</v>
      </c>
      <c r="K213" s="7"/>
    </row>
    <row r="214" spans="1:11" ht="18.75" customHeight="1" x14ac:dyDescent="0.25">
      <c r="A214" s="142"/>
      <c r="B214" s="145"/>
      <c r="C214" s="148"/>
      <c r="D214" s="160"/>
      <c r="E214" s="148"/>
      <c r="F214" s="148"/>
      <c r="G214" s="53" t="s">
        <v>15</v>
      </c>
      <c r="H214" s="64">
        <v>477693.4</v>
      </c>
      <c r="I214" s="64">
        <f>309076+1546.1+373.6</f>
        <v>310995.69999999995</v>
      </c>
      <c r="K214" s="7"/>
    </row>
    <row r="215" spans="1:11" ht="96.75" customHeight="1" outlineLevel="1" x14ac:dyDescent="0.25">
      <c r="A215" s="68" t="s">
        <v>51</v>
      </c>
      <c r="B215" s="89" t="s">
        <v>380</v>
      </c>
      <c r="C215" s="80"/>
      <c r="D215" s="97" t="s">
        <v>23</v>
      </c>
      <c r="E215" s="98"/>
      <c r="F215" s="99"/>
      <c r="G215" s="92" t="s">
        <v>244</v>
      </c>
      <c r="H215" s="64">
        <v>297941.8</v>
      </c>
      <c r="I215" s="64">
        <v>194323.4</v>
      </c>
    </row>
    <row r="216" spans="1:11" ht="15" customHeight="1" outlineLevel="1" x14ac:dyDescent="0.25">
      <c r="A216" s="164"/>
      <c r="B216" s="151" t="s">
        <v>381</v>
      </c>
      <c r="C216" s="146" t="s">
        <v>93</v>
      </c>
      <c r="D216" s="175" t="s">
        <v>23</v>
      </c>
      <c r="E216" s="176">
        <v>45291</v>
      </c>
      <c r="F216" s="261"/>
      <c r="G216" s="151"/>
      <c r="H216" s="149"/>
      <c r="I216" s="149"/>
    </row>
    <row r="217" spans="1:11" ht="84.75" customHeight="1" outlineLevel="1" x14ac:dyDescent="0.25">
      <c r="A217" s="164"/>
      <c r="B217" s="152"/>
      <c r="C217" s="148"/>
      <c r="D217" s="175"/>
      <c r="E217" s="142"/>
      <c r="F217" s="261"/>
      <c r="G217" s="207"/>
      <c r="H217" s="150"/>
      <c r="I217" s="150"/>
    </row>
    <row r="218" spans="1:11" ht="19.5" customHeight="1" outlineLevel="1" x14ac:dyDescent="0.25">
      <c r="A218" s="300" t="s">
        <v>89</v>
      </c>
      <c r="B218" s="151" t="s">
        <v>382</v>
      </c>
      <c r="C218" s="146"/>
      <c r="D218" s="170" t="s">
        <v>258</v>
      </c>
      <c r="E218" s="140"/>
      <c r="F218" s="186"/>
      <c r="G218" s="67" t="s">
        <v>75</v>
      </c>
      <c r="H218" s="65">
        <f>H219+H220</f>
        <v>249806.9</v>
      </c>
      <c r="I218" s="65">
        <f>I219+I220</f>
        <v>152117</v>
      </c>
    </row>
    <row r="219" spans="1:11" ht="19.5" customHeight="1" outlineLevel="1" x14ac:dyDescent="0.25">
      <c r="A219" s="301"/>
      <c r="B219" s="255"/>
      <c r="C219" s="303"/>
      <c r="D219" s="305"/>
      <c r="E219" s="263"/>
      <c r="F219" s="294"/>
      <c r="G219" s="67" t="s">
        <v>14</v>
      </c>
      <c r="H219" s="65">
        <v>73944.399999999994</v>
      </c>
      <c r="I219" s="65">
        <v>36990.800000000003</v>
      </c>
    </row>
    <row r="220" spans="1:11" ht="42.75" customHeight="1" outlineLevel="1" x14ac:dyDescent="0.25">
      <c r="A220" s="302"/>
      <c r="B220" s="207"/>
      <c r="C220" s="304"/>
      <c r="D220" s="306"/>
      <c r="E220" s="264"/>
      <c r="F220" s="295"/>
      <c r="G220" s="67" t="s">
        <v>15</v>
      </c>
      <c r="H220" s="65">
        <v>175862.5</v>
      </c>
      <c r="I220" s="65">
        <f>373.6+114752.6</f>
        <v>115126.20000000001</v>
      </c>
    </row>
    <row r="221" spans="1:11" ht="87.75" customHeight="1" outlineLevel="1" x14ac:dyDescent="0.25">
      <c r="A221" s="56"/>
      <c r="B221" s="57" t="s">
        <v>383</v>
      </c>
      <c r="C221" s="58" t="s">
        <v>93</v>
      </c>
      <c r="D221" s="59" t="s">
        <v>258</v>
      </c>
      <c r="E221" s="100">
        <v>45291</v>
      </c>
      <c r="F221" s="61"/>
      <c r="G221" s="62"/>
      <c r="H221" s="63"/>
      <c r="I221" s="63"/>
    </row>
    <row r="222" spans="1:11" ht="110.25" customHeight="1" outlineLevel="1" x14ac:dyDescent="0.25">
      <c r="A222" s="56"/>
      <c r="B222" s="57" t="s">
        <v>384</v>
      </c>
      <c r="C222" s="58" t="s">
        <v>33</v>
      </c>
      <c r="D222" s="59" t="s">
        <v>258</v>
      </c>
      <c r="E222" s="60" t="s">
        <v>32</v>
      </c>
      <c r="F222" s="61" t="s">
        <v>464</v>
      </c>
      <c r="G222" s="62"/>
      <c r="H222" s="63"/>
      <c r="I222" s="63"/>
    </row>
    <row r="223" spans="1:11" s="8" customFormat="1" ht="30" customHeight="1" outlineLevel="1" x14ac:dyDescent="0.25">
      <c r="A223" s="215" t="s">
        <v>90</v>
      </c>
      <c r="B223" s="158" t="s">
        <v>385</v>
      </c>
      <c r="C223" s="194"/>
      <c r="D223" s="159" t="s">
        <v>259</v>
      </c>
      <c r="E223" s="140"/>
      <c r="F223" s="209"/>
      <c r="G223" s="92" t="s">
        <v>75</v>
      </c>
      <c r="H223" s="63">
        <f>H224+H225</f>
        <v>7778.2</v>
      </c>
      <c r="I223" s="63">
        <f>I224+I225</f>
        <v>3092.1</v>
      </c>
      <c r="J223" s="19"/>
    </row>
    <row r="224" spans="1:11" s="8" customFormat="1" ht="32.25" customHeight="1" outlineLevel="1" x14ac:dyDescent="0.25">
      <c r="A224" s="141"/>
      <c r="B224" s="158"/>
      <c r="C224" s="194"/>
      <c r="D224" s="161"/>
      <c r="E224" s="141"/>
      <c r="F224" s="210"/>
      <c r="G224" s="62" t="s">
        <v>14</v>
      </c>
      <c r="H224" s="63">
        <v>3889.1</v>
      </c>
      <c r="I224" s="65">
        <v>1546</v>
      </c>
      <c r="J224" s="19"/>
    </row>
    <row r="225" spans="1:11" s="8" customFormat="1" ht="31.5" customHeight="1" outlineLevel="1" x14ac:dyDescent="0.25">
      <c r="A225" s="142"/>
      <c r="B225" s="158"/>
      <c r="C225" s="194"/>
      <c r="D225" s="160"/>
      <c r="E225" s="142"/>
      <c r="F225" s="211"/>
      <c r="G225" s="92" t="s">
        <v>15</v>
      </c>
      <c r="H225" s="63">
        <v>3889.1</v>
      </c>
      <c r="I225" s="65">
        <v>1546.1</v>
      </c>
      <c r="J225" s="19"/>
    </row>
    <row r="226" spans="1:11" s="8" customFormat="1" ht="105" customHeight="1" outlineLevel="1" x14ac:dyDescent="0.25">
      <c r="A226" s="68"/>
      <c r="B226" s="78" t="s">
        <v>386</v>
      </c>
      <c r="C226" s="75" t="s">
        <v>93</v>
      </c>
      <c r="D226" s="70" t="s">
        <v>259</v>
      </c>
      <c r="E226" s="54">
        <v>45291</v>
      </c>
      <c r="F226" s="101"/>
      <c r="G226" s="67"/>
      <c r="H226" s="65"/>
      <c r="I226" s="65"/>
      <c r="J226" s="19"/>
    </row>
    <row r="227" spans="1:11" s="8" customFormat="1" ht="150.75" customHeight="1" outlineLevel="1" x14ac:dyDescent="0.25">
      <c r="A227" s="102" t="s">
        <v>91</v>
      </c>
      <c r="B227" s="82" t="s">
        <v>387</v>
      </c>
      <c r="C227" s="79"/>
      <c r="D227" s="70" t="s">
        <v>259</v>
      </c>
      <c r="E227" s="73"/>
      <c r="F227" s="76"/>
      <c r="G227" s="62" t="s">
        <v>13</v>
      </c>
      <c r="H227" s="63">
        <v>176070.7</v>
      </c>
      <c r="I227" s="63">
        <v>120000</v>
      </c>
      <c r="J227" s="19"/>
    </row>
    <row r="228" spans="1:11" s="8" customFormat="1" ht="96.75" customHeight="1" outlineLevel="1" x14ac:dyDescent="0.25">
      <c r="A228" s="68"/>
      <c r="B228" s="92" t="s">
        <v>388</v>
      </c>
      <c r="C228" s="96" t="s">
        <v>93</v>
      </c>
      <c r="D228" s="70" t="s">
        <v>259</v>
      </c>
      <c r="E228" s="103">
        <v>45291</v>
      </c>
      <c r="F228" s="99"/>
      <c r="G228" s="62"/>
      <c r="H228" s="65"/>
      <c r="I228" s="65"/>
      <c r="J228" s="19"/>
    </row>
    <row r="229" spans="1:11" ht="88.5" customHeight="1" x14ac:dyDescent="0.25">
      <c r="A229" s="98" t="s">
        <v>52</v>
      </c>
      <c r="B229" s="92" t="s">
        <v>389</v>
      </c>
      <c r="C229" s="96" t="s">
        <v>19</v>
      </c>
      <c r="D229" s="104" t="s">
        <v>257</v>
      </c>
      <c r="E229" s="96" t="s">
        <v>19</v>
      </c>
      <c r="F229" s="96" t="s">
        <v>19</v>
      </c>
      <c r="G229" s="53"/>
      <c r="H229" s="81"/>
      <c r="I229" s="81"/>
    </row>
    <row r="230" spans="1:11" ht="15" outlineLevel="1" x14ac:dyDescent="0.25">
      <c r="A230" s="164" t="s">
        <v>53</v>
      </c>
      <c r="B230" s="178" t="s">
        <v>390</v>
      </c>
      <c r="C230" s="177"/>
      <c r="D230" s="175" t="s">
        <v>28</v>
      </c>
      <c r="E230" s="157"/>
      <c r="F230" s="177"/>
      <c r="G230" s="165"/>
      <c r="H230" s="189"/>
      <c r="I230" s="189"/>
    </row>
    <row r="231" spans="1:11" ht="15" outlineLevel="1" x14ac:dyDescent="0.25">
      <c r="A231" s="164"/>
      <c r="B231" s="178"/>
      <c r="C231" s="177"/>
      <c r="D231" s="175"/>
      <c r="E231" s="157"/>
      <c r="F231" s="177"/>
      <c r="G231" s="191"/>
      <c r="H231" s="189"/>
      <c r="I231" s="189"/>
    </row>
    <row r="232" spans="1:11" ht="32.25" customHeight="1" outlineLevel="1" x14ac:dyDescent="0.25">
      <c r="A232" s="164"/>
      <c r="B232" s="178"/>
      <c r="C232" s="177"/>
      <c r="D232" s="175"/>
      <c r="E232" s="157"/>
      <c r="F232" s="177"/>
      <c r="G232" s="191"/>
      <c r="H232" s="189"/>
      <c r="I232" s="189"/>
    </row>
    <row r="233" spans="1:11" ht="17.25" customHeight="1" outlineLevel="1" x14ac:dyDescent="0.25">
      <c r="A233" s="164"/>
      <c r="B233" s="178"/>
      <c r="C233" s="177"/>
      <c r="D233" s="175"/>
      <c r="E233" s="157"/>
      <c r="F233" s="177"/>
      <c r="G233" s="191"/>
      <c r="H233" s="189"/>
      <c r="I233" s="189"/>
    </row>
    <row r="234" spans="1:11" ht="21.75" customHeight="1" outlineLevel="1" x14ac:dyDescent="0.25">
      <c r="A234" s="164"/>
      <c r="B234" s="178"/>
      <c r="C234" s="177"/>
      <c r="D234" s="175"/>
      <c r="E234" s="157"/>
      <c r="F234" s="177"/>
      <c r="G234" s="166"/>
      <c r="H234" s="189"/>
      <c r="I234" s="189"/>
    </row>
    <row r="235" spans="1:11" ht="15" outlineLevel="1" x14ac:dyDescent="0.25">
      <c r="A235" s="164"/>
      <c r="B235" s="212" t="s">
        <v>391</v>
      </c>
      <c r="C235" s="146" t="s">
        <v>93</v>
      </c>
      <c r="D235" s="175" t="s">
        <v>260</v>
      </c>
      <c r="E235" s="140" t="s">
        <v>261</v>
      </c>
      <c r="F235" s="194"/>
      <c r="G235" s="165"/>
      <c r="H235" s="149"/>
      <c r="I235" s="149"/>
    </row>
    <row r="236" spans="1:11" ht="82.5" customHeight="1" outlineLevel="1" x14ac:dyDescent="0.25">
      <c r="A236" s="164"/>
      <c r="B236" s="213"/>
      <c r="C236" s="148"/>
      <c r="D236" s="175"/>
      <c r="E236" s="142"/>
      <c r="F236" s="194"/>
      <c r="G236" s="166"/>
      <c r="H236" s="150"/>
      <c r="I236" s="150"/>
    </row>
    <row r="237" spans="1:11" ht="16.5" customHeight="1" x14ac:dyDescent="0.25">
      <c r="A237" s="140" t="s">
        <v>54</v>
      </c>
      <c r="B237" s="143" t="s">
        <v>392</v>
      </c>
      <c r="C237" s="146" t="s">
        <v>19</v>
      </c>
      <c r="D237" s="159" t="s">
        <v>262</v>
      </c>
      <c r="E237" s="146" t="s">
        <v>19</v>
      </c>
      <c r="F237" s="146" t="s">
        <v>19</v>
      </c>
      <c r="G237" s="267" t="s">
        <v>75</v>
      </c>
      <c r="H237" s="162">
        <f>H239+H240+H241</f>
        <v>220584.1</v>
      </c>
      <c r="I237" s="162">
        <f>I239+I240+I241</f>
        <v>125514.59999999999</v>
      </c>
      <c r="K237" s="6"/>
    </row>
    <row r="238" spans="1:11" ht="17.25" customHeight="1" x14ac:dyDescent="0.25">
      <c r="A238" s="141"/>
      <c r="B238" s="144"/>
      <c r="C238" s="147"/>
      <c r="D238" s="161"/>
      <c r="E238" s="147"/>
      <c r="F238" s="147"/>
      <c r="G238" s="268"/>
      <c r="H238" s="163"/>
      <c r="I238" s="163"/>
      <c r="K238" s="6"/>
    </row>
    <row r="239" spans="1:11" ht="17.25" customHeight="1" x14ac:dyDescent="0.25">
      <c r="A239" s="141"/>
      <c r="B239" s="144"/>
      <c r="C239" s="147"/>
      <c r="D239" s="161"/>
      <c r="E239" s="147"/>
      <c r="F239" s="147"/>
      <c r="G239" s="53" t="s">
        <v>13</v>
      </c>
      <c r="H239" s="81">
        <v>149960.6</v>
      </c>
      <c r="I239" s="63">
        <f>I244</f>
        <v>84420.5</v>
      </c>
      <c r="K239" s="6"/>
    </row>
    <row r="240" spans="1:11" ht="17.25" customHeight="1" x14ac:dyDescent="0.25">
      <c r="A240" s="141"/>
      <c r="B240" s="144"/>
      <c r="C240" s="147"/>
      <c r="D240" s="161"/>
      <c r="E240" s="147"/>
      <c r="F240" s="147"/>
      <c r="G240" s="53" t="s">
        <v>14</v>
      </c>
      <c r="H240" s="81">
        <v>58318.1</v>
      </c>
      <c r="I240" s="63">
        <f>I245</f>
        <v>32830.199999999997</v>
      </c>
      <c r="K240" s="6"/>
    </row>
    <row r="241" spans="1:11" ht="17.25" customHeight="1" x14ac:dyDescent="0.25">
      <c r="A241" s="142"/>
      <c r="B241" s="145"/>
      <c r="C241" s="148"/>
      <c r="D241" s="160"/>
      <c r="E241" s="148"/>
      <c r="F241" s="148"/>
      <c r="G241" s="53" t="s">
        <v>15</v>
      </c>
      <c r="H241" s="63">
        <f>H246+H249</f>
        <v>12305.400000000001</v>
      </c>
      <c r="I241" s="63">
        <f>1184.3+7079.6</f>
        <v>8263.9</v>
      </c>
      <c r="K241" s="6"/>
    </row>
    <row r="242" spans="1:11" ht="18" customHeight="1" outlineLevel="1" x14ac:dyDescent="0.25">
      <c r="A242" s="164" t="s">
        <v>55</v>
      </c>
      <c r="B242" s="178" t="s">
        <v>393</v>
      </c>
      <c r="C242" s="177"/>
      <c r="D242" s="175" t="s">
        <v>263</v>
      </c>
      <c r="E242" s="157"/>
      <c r="F242" s="186"/>
      <c r="G242" s="151" t="s">
        <v>75</v>
      </c>
      <c r="H242" s="149">
        <f>H244+H245+H246</f>
        <v>210382.5</v>
      </c>
      <c r="I242" s="149">
        <f>I244+I245+I246</f>
        <v>118435</v>
      </c>
    </row>
    <row r="243" spans="1:11" ht="10.5" customHeight="1" outlineLevel="1" x14ac:dyDescent="0.25">
      <c r="A243" s="164"/>
      <c r="B243" s="178"/>
      <c r="C243" s="177"/>
      <c r="D243" s="175"/>
      <c r="E243" s="157"/>
      <c r="F243" s="229"/>
      <c r="G243" s="152"/>
      <c r="H243" s="163"/>
      <c r="I243" s="163"/>
    </row>
    <row r="244" spans="1:11" ht="21.75" customHeight="1" outlineLevel="1" x14ac:dyDescent="0.25">
      <c r="A244" s="164"/>
      <c r="B244" s="178"/>
      <c r="C244" s="177"/>
      <c r="D244" s="175"/>
      <c r="E244" s="157"/>
      <c r="F244" s="229"/>
      <c r="G244" s="92" t="s">
        <v>13</v>
      </c>
      <c r="H244" s="81">
        <v>149960.6</v>
      </c>
      <c r="I244" s="63">
        <v>84420.5</v>
      </c>
    </row>
    <row r="245" spans="1:11" ht="23.25" customHeight="1" outlineLevel="1" x14ac:dyDescent="0.25">
      <c r="A245" s="164"/>
      <c r="B245" s="178"/>
      <c r="C245" s="177"/>
      <c r="D245" s="175"/>
      <c r="E245" s="157"/>
      <c r="F245" s="229"/>
      <c r="G245" s="92" t="s">
        <v>14</v>
      </c>
      <c r="H245" s="63">
        <v>58318.1</v>
      </c>
      <c r="I245" s="63">
        <v>32830.199999999997</v>
      </c>
    </row>
    <row r="246" spans="1:11" ht="39" customHeight="1" outlineLevel="1" x14ac:dyDescent="0.25">
      <c r="A246" s="164"/>
      <c r="B246" s="178"/>
      <c r="C246" s="177"/>
      <c r="D246" s="175"/>
      <c r="E246" s="157"/>
      <c r="F246" s="187"/>
      <c r="G246" s="92" t="s">
        <v>15</v>
      </c>
      <c r="H246" s="63">
        <v>2103.8000000000002</v>
      </c>
      <c r="I246" s="63">
        <v>1184.3</v>
      </c>
    </row>
    <row r="247" spans="1:11" ht="15" customHeight="1" outlineLevel="1" x14ac:dyDescent="0.25">
      <c r="A247" s="164"/>
      <c r="B247" s="151" t="s">
        <v>394</v>
      </c>
      <c r="C247" s="146" t="s">
        <v>93</v>
      </c>
      <c r="D247" s="175" t="s">
        <v>24</v>
      </c>
      <c r="E247" s="140" t="s">
        <v>261</v>
      </c>
      <c r="F247" s="208"/>
      <c r="G247" s="165"/>
      <c r="H247" s="149"/>
      <c r="I247" s="149"/>
    </row>
    <row r="248" spans="1:11" ht="110.25" customHeight="1" outlineLevel="1" x14ac:dyDescent="0.25">
      <c r="A248" s="164"/>
      <c r="B248" s="152"/>
      <c r="C248" s="148"/>
      <c r="D248" s="175"/>
      <c r="E248" s="142"/>
      <c r="F248" s="208"/>
      <c r="G248" s="166"/>
      <c r="H248" s="150"/>
      <c r="I248" s="150"/>
    </row>
    <row r="249" spans="1:11" ht="107.25" customHeight="1" outlineLevel="1" x14ac:dyDescent="0.25">
      <c r="A249" s="68" t="s">
        <v>297</v>
      </c>
      <c r="B249" s="92" t="s">
        <v>395</v>
      </c>
      <c r="C249" s="80"/>
      <c r="D249" s="70" t="s">
        <v>24</v>
      </c>
      <c r="E249" s="98"/>
      <c r="F249" s="99"/>
      <c r="G249" s="92" t="s">
        <v>121</v>
      </c>
      <c r="H249" s="63">
        <v>10201.6</v>
      </c>
      <c r="I249" s="63">
        <v>7079.6</v>
      </c>
    </row>
    <row r="250" spans="1:11" ht="15" customHeight="1" outlineLevel="1" x14ac:dyDescent="0.25">
      <c r="A250" s="164"/>
      <c r="B250" s="151" t="s">
        <v>396</v>
      </c>
      <c r="C250" s="146" t="s">
        <v>93</v>
      </c>
      <c r="D250" s="175" t="s">
        <v>24</v>
      </c>
      <c r="E250" s="140" t="s">
        <v>261</v>
      </c>
      <c r="F250" s="208"/>
      <c r="G250" s="188"/>
      <c r="H250" s="190"/>
      <c r="I250" s="190"/>
    </row>
    <row r="251" spans="1:11" ht="95.25" customHeight="1" outlineLevel="1" x14ac:dyDescent="0.25">
      <c r="A251" s="164"/>
      <c r="B251" s="152"/>
      <c r="C251" s="148"/>
      <c r="D251" s="175"/>
      <c r="E251" s="142"/>
      <c r="F251" s="208"/>
      <c r="G251" s="188"/>
      <c r="H251" s="190"/>
      <c r="I251" s="190"/>
    </row>
    <row r="252" spans="1:11" ht="15.75" customHeight="1" x14ac:dyDescent="0.25">
      <c r="A252" s="140" t="s">
        <v>56</v>
      </c>
      <c r="B252" s="143" t="s">
        <v>397</v>
      </c>
      <c r="C252" s="146" t="s">
        <v>19</v>
      </c>
      <c r="D252" s="159" t="s">
        <v>257</v>
      </c>
      <c r="E252" s="146" t="s">
        <v>19</v>
      </c>
      <c r="F252" s="146" t="s">
        <v>19</v>
      </c>
      <c r="G252" s="267" t="s">
        <v>75</v>
      </c>
      <c r="H252" s="162">
        <f>H255+H256+H257</f>
        <v>128484</v>
      </c>
      <c r="I252" s="162">
        <f>I255+I256+I257</f>
        <v>110327.2</v>
      </c>
      <c r="K252" s="6"/>
    </row>
    <row r="253" spans="1:11" ht="1.5" customHeight="1" x14ac:dyDescent="0.25">
      <c r="A253" s="141"/>
      <c r="B253" s="144"/>
      <c r="C253" s="147"/>
      <c r="D253" s="161"/>
      <c r="E253" s="147"/>
      <c r="F253" s="147"/>
      <c r="G253" s="296"/>
      <c r="H253" s="200"/>
      <c r="I253" s="200"/>
      <c r="K253" s="6"/>
    </row>
    <row r="254" spans="1:11" ht="2.25" customHeight="1" x14ac:dyDescent="0.25">
      <c r="A254" s="141"/>
      <c r="B254" s="144"/>
      <c r="C254" s="147"/>
      <c r="D254" s="161"/>
      <c r="E254" s="147"/>
      <c r="F254" s="147"/>
      <c r="G254" s="268"/>
      <c r="H254" s="163"/>
      <c r="I254" s="163"/>
      <c r="K254" s="6"/>
    </row>
    <row r="255" spans="1:11" ht="15.75" customHeight="1" x14ac:dyDescent="0.25">
      <c r="A255" s="141"/>
      <c r="B255" s="144"/>
      <c r="C255" s="147"/>
      <c r="D255" s="161"/>
      <c r="E255" s="147"/>
      <c r="F255" s="147"/>
      <c r="G255" s="105" t="s">
        <v>13</v>
      </c>
      <c r="H255" s="83">
        <v>23953.7</v>
      </c>
      <c r="I255" s="65">
        <v>17233.099999999999</v>
      </c>
      <c r="K255" s="6"/>
    </row>
    <row r="256" spans="1:11" ht="15.75" customHeight="1" x14ac:dyDescent="0.25">
      <c r="A256" s="141"/>
      <c r="B256" s="144"/>
      <c r="C256" s="147"/>
      <c r="D256" s="161"/>
      <c r="E256" s="147"/>
      <c r="F256" s="147"/>
      <c r="G256" s="105" t="s">
        <v>14</v>
      </c>
      <c r="H256" s="83">
        <v>66405.399999999994</v>
      </c>
      <c r="I256" s="65">
        <f>6701.8+58857.7+3061.4</f>
        <v>68620.899999999994</v>
      </c>
      <c r="K256" s="6"/>
    </row>
    <row r="257" spans="1:11" ht="18.75" customHeight="1" x14ac:dyDescent="0.25">
      <c r="A257" s="142"/>
      <c r="B257" s="145"/>
      <c r="C257" s="148"/>
      <c r="D257" s="160"/>
      <c r="E257" s="148"/>
      <c r="F257" s="148"/>
      <c r="G257" s="105" t="s">
        <v>15</v>
      </c>
      <c r="H257" s="83">
        <v>38124.9</v>
      </c>
      <c r="I257" s="65">
        <f>20394.7+340.2+3249.8+488.5</f>
        <v>24473.200000000001</v>
      </c>
      <c r="K257" s="6"/>
    </row>
    <row r="258" spans="1:11" ht="21" customHeight="1" outlineLevel="1" x14ac:dyDescent="0.25">
      <c r="A258" s="140" t="s">
        <v>57</v>
      </c>
      <c r="B258" s="143" t="s">
        <v>398</v>
      </c>
      <c r="C258" s="146"/>
      <c r="D258" s="159" t="s">
        <v>24</v>
      </c>
      <c r="E258" s="146"/>
      <c r="F258" s="186"/>
      <c r="G258" s="53" t="s">
        <v>75</v>
      </c>
      <c r="H258" s="63">
        <f>H261+H260+H259</f>
        <v>111748.59999999999</v>
      </c>
      <c r="I258" s="63">
        <f>I259+I260+I261</f>
        <v>97525.099999999991</v>
      </c>
    </row>
    <row r="259" spans="1:11" ht="21" customHeight="1" outlineLevel="1" x14ac:dyDescent="0.25">
      <c r="A259" s="141"/>
      <c r="B259" s="144"/>
      <c r="C259" s="147"/>
      <c r="D259" s="161"/>
      <c r="E259" s="147"/>
      <c r="F259" s="229"/>
      <c r="G259" s="53" t="s">
        <v>13</v>
      </c>
      <c r="H259" s="63">
        <v>23953.7</v>
      </c>
      <c r="I259" s="63">
        <f>17233.1</f>
        <v>17233.099999999999</v>
      </c>
    </row>
    <row r="260" spans="1:11" ht="20.25" customHeight="1" outlineLevel="1" x14ac:dyDescent="0.25">
      <c r="A260" s="141"/>
      <c r="B260" s="144"/>
      <c r="C260" s="147"/>
      <c r="D260" s="161"/>
      <c r="E260" s="147"/>
      <c r="F260" s="229"/>
      <c r="G260" s="53" t="s">
        <v>14</v>
      </c>
      <c r="H260" s="63">
        <v>56734.9</v>
      </c>
      <c r="I260" s="63">
        <f>6701.8+58857.7-I271-I276</f>
        <v>58914.7</v>
      </c>
    </row>
    <row r="261" spans="1:11" ht="52.5" customHeight="1" outlineLevel="1" x14ac:dyDescent="0.25">
      <c r="A261" s="142"/>
      <c r="B261" s="145"/>
      <c r="C261" s="148"/>
      <c r="D261" s="160"/>
      <c r="E261" s="148"/>
      <c r="F261" s="187"/>
      <c r="G261" s="92" t="s">
        <v>15</v>
      </c>
      <c r="H261" s="63">
        <v>31060</v>
      </c>
      <c r="I261" s="63">
        <f>20394.7+3249.8+488.5-2017.4-738.3</f>
        <v>21377.3</v>
      </c>
    </row>
    <row r="262" spans="1:11" ht="15" customHeight="1" outlineLevel="1" x14ac:dyDescent="0.25">
      <c r="A262" s="164"/>
      <c r="B262" s="151" t="s">
        <v>399</v>
      </c>
      <c r="C262" s="146" t="s">
        <v>93</v>
      </c>
      <c r="D262" s="175" t="s">
        <v>264</v>
      </c>
      <c r="E262" s="140" t="s">
        <v>256</v>
      </c>
      <c r="F262" s="186"/>
      <c r="G262" s="165"/>
      <c r="H262" s="149"/>
      <c r="I262" s="149"/>
    </row>
    <row r="263" spans="1:11" ht="93" customHeight="1" outlineLevel="1" x14ac:dyDescent="0.25">
      <c r="A263" s="164"/>
      <c r="B263" s="152"/>
      <c r="C263" s="148"/>
      <c r="D263" s="175"/>
      <c r="E263" s="142"/>
      <c r="F263" s="187"/>
      <c r="G263" s="166"/>
      <c r="H263" s="150"/>
      <c r="I263" s="150"/>
    </row>
    <row r="264" spans="1:11" ht="15" customHeight="1" outlineLevel="1" x14ac:dyDescent="0.25">
      <c r="A264" s="164"/>
      <c r="B264" s="212" t="s">
        <v>400</v>
      </c>
      <c r="C264" s="146" t="s">
        <v>93</v>
      </c>
      <c r="D264" s="175" t="s">
        <v>265</v>
      </c>
      <c r="E264" s="140" t="s">
        <v>256</v>
      </c>
      <c r="F264" s="261"/>
      <c r="G264" s="165"/>
      <c r="H264" s="149"/>
      <c r="I264" s="149"/>
    </row>
    <row r="265" spans="1:11" ht="138.75" customHeight="1" outlineLevel="1" x14ac:dyDescent="0.25">
      <c r="A265" s="164"/>
      <c r="B265" s="213"/>
      <c r="C265" s="148"/>
      <c r="D265" s="175"/>
      <c r="E265" s="142"/>
      <c r="F265" s="261"/>
      <c r="G265" s="166"/>
      <c r="H265" s="150"/>
      <c r="I265" s="150"/>
    </row>
    <row r="266" spans="1:11" ht="15.75" customHeight="1" outlineLevel="1" x14ac:dyDescent="0.25">
      <c r="A266" s="140" t="s">
        <v>92</v>
      </c>
      <c r="B266" s="143" t="s">
        <v>401</v>
      </c>
      <c r="C266" s="155"/>
      <c r="D266" s="159" t="s">
        <v>260</v>
      </c>
      <c r="E266" s="140"/>
      <c r="F266" s="186"/>
      <c r="G266" s="188" t="s">
        <v>75</v>
      </c>
      <c r="H266" s="190">
        <f>H271+H272</f>
        <v>10342.299999999999</v>
      </c>
      <c r="I266" s="190">
        <f>I271+I272</f>
        <v>5811.7</v>
      </c>
    </row>
    <row r="267" spans="1:11" ht="6" customHeight="1" outlineLevel="1" x14ac:dyDescent="0.25">
      <c r="A267" s="141"/>
      <c r="B267" s="144"/>
      <c r="C267" s="179"/>
      <c r="D267" s="161"/>
      <c r="E267" s="141"/>
      <c r="F267" s="229"/>
      <c r="G267" s="188"/>
      <c r="H267" s="190"/>
      <c r="I267" s="190"/>
    </row>
    <row r="268" spans="1:11" ht="5.25" customHeight="1" outlineLevel="1" x14ac:dyDescent="0.25">
      <c r="A268" s="141"/>
      <c r="B268" s="144"/>
      <c r="C268" s="179"/>
      <c r="D268" s="161"/>
      <c r="E268" s="141"/>
      <c r="F268" s="229"/>
      <c r="G268" s="188"/>
      <c r="H268" s="190"/>
      <c r="I268" s="190"/>
    </row>
    <row r="269" spans="1:11" ht="3.75" customHeight="1" outlineLevel="1" x14ac:dyDescent="0.25">
      <c r="A269" s="141"/>
      <c r="B269" s="144"/>
      <c r="C269" s="179"/>
      <c r="D269" s="161"/>
      <c r="E269" s="141"/>
      <c r="F269" s="229"/>
      <c r="G269" s="188"/>
      <c r="H269" s="190"/>
      <c r="I269" s="190"/>
    </row>
    <row r="270" spans="1:11" ht="9.75" customHeight="1" outlineLevel="1" x14ac:dyDescent="0.25">
      <c r="A270" s="141"/>
      <c r="B270" s="144"/>
      <c r="C270" s="179"/>
      <c r="D270" s="161"/>
      <c r="E270" s="141"/>
      <c r="F270" s="229"/>
      <c r="G270" s="188"/>
      <c r="H270" s="190"/>
      <c r="I270" s="190"/>
    </row>
    <row r="271" spans="1:11" ht="19.5" customHeight="1" outlineLevel="1" x14ac:dyDescent="0.25">
      <c r="A271" s="141"/>
      <c r="B271" s="144"/>
      <c r="C271" s="179"/>
      <c r="D271" s="161"/>
      <c r="E271" s="141"/>
      <c r="F271" s="229"/>
      <c r="G271" s="66" t="s">
        <v>14</v>
      </c>
      <c r="H271" s="64">
        <v>9670.5</v>
      </c>
      <c r="I271" s="63">
        <f>6644.8-1414.3</f>
        <v>5230.5</v>
      </c>
    </row>
    <row r="272" spans="1:11" ht="36" customHeight="1" outlineLevel="1" x14ac:dyDescent="0.25">
      <c r="A272" s="142"/>
      <c r="B272" s="145"/>
      <c r="C272" s="156"/>
      <c r="D272" s="160"/>
      <c r="E272" s="142"/>
      <c r="F272" s="187"/>
      <c r="G272" s="69" t="s">
        <v>15</v>
      </c>
      <c r="H272" s="64">
        <v>671.8</v>
      </c>
      <c r="I272" s="63">
        <f>738.3-157.1</f>
        <v>581.19999999999993</v>
      </c>
    </row>
    <row r="273" spans="1:9" ht="15" customHeight="1" outlineLevel="1" x14ac:dyDescent="0.25">
      <c r="A273" s="164"/>
      <c r="B273" s="151" t="s">
        <v>402</v>
      </c>
      <c r="C273" s="146" t="s">
        <v>93</v>
      </c>
      <c r="D273" s="175" t="s">
        <v>28</v>
      </c>
      <c r="E273" s="140" t="s">
        <v>261</v>
      </c>
      <c r="F273" s="293"/>
      <c r="G273" s="165"/>
      <c r="H273" s="149"/>
      <c r="I273" s="149"/>
    </row>
    <row r="274" spans="1:9" ht="85.5" customHeight="1" outlineLevel="1" x14ac:dyDescent="0.25">
      <c r="A274" s="164"/>
      <c r="B274" s="152"/>
      <c r="C274" s="148"/>
      <c r="D274" s="175"/>
      <c r="E274" s="142"/>
      <c r="F274" s="187"/>
      <c r="G274" s="166"/>
      <c r="H274" s="150"/>
      <c r="I274" s="150"/>
    </row>
    <row r="275" spans="1:9" ht="31.5" customHeight="1" outlineLevel="1" x14ac:dyDescent="0.25">
      <c r="A275" s="140" t="s">
        <v>298</v>
      </c>
      <c r="B275" s="143" t="s">
        <v>403</v>
      </c>
      <c r="C275" s="155"/>
      <c r="D275" s="159" t="s">
        <v>260</v>
      </c>
      <c r="E275" s="140"/>
      <c r="F275" s="153"/>
      <c r="G275" s="92" t="s">
        <v>75</v>
      </c>
      <c r="H275" s="63"/>
      <c r="I275" s="63">
        <f>I276+I277</f>
        <v>3588.8</v>
      </c>
    </row>
    <row r="276" spans="1:9" ht="22.5" customHeight="1" outlineLevel="1" x14ac:dyDescent="0.25">
      <c r="A276" s="141"/>
      <c r="B276" s="144"/>
      <c r="C276" s="179"/>
      <c r="D276" s="161"/>
      <c r="E276" s="141"/>
      <c r="F276" s="192"/>
      <c r="G276" s="69" t="s">
        <v>14</v>
      </c>
      <c r="H276" s="64"/>
      <c r="I276" s="64">
        <f>1414.3</f>
        <v>1414.3</v>
      </c>
    </row>
    <row r="277" spans="1:9" ht="43.5" customHeight="1" outlineLevel="1" x14ac:dyDescent="0.25">
      <c r="A277" s="142"/>
      <c r="B277" s="145"/>
      <c r="C277" s="156"/>
      <c r="D277" s="160"/>
      <c r="E277" s="142"/>
      <c r="F277" s="154"/>
      <c r="G277" s="92" t="s">
        <v>15</v>
      </c>
      <c r="H277" s="63"/>
      <c r="I277" s="63">
        <f>157.1+2017.4</f>
        <v>2174.5</v>
      </c>
    </row>
    <row r="278" spans="1:9" ht="15" customHeight="1" outlineLevel="1" x14ac:dyDescent="0.25">
      <c r="A278" s="164"/>
      <c r="B278" s="151" t="s">
        <v>404</v>
      </c>
      <c r="C278" s="146" t="s">
        <v>93</v>
      </c>
      <c r="D278" s="175" t="s">
        <v>260</v>
      </c>
      <c r="E278" s="140" t="s">
        <v>261</v>
      </c>
      <c r="F278" s="186"/>
      <c r="G278" s="165"/>
      <c r="H278" s="149"/>
      <c r="I278" s="149"/>
    </row>
    <row r="279" spans="1:9" ht="86.25" customHeight="1" outlineLevel="1" x14ac:dyDescent="0.25">
      <c r="A279" s="164"/>
      <c r="B279" s="152"/>
      <c r="C279" s="148"/>
      <c r="D279" s="175"/>
      <c r="E279" s="142"/>
      <c r="F279" s="187"/>
      <c r="G279" s="166"/>
      <c r="H279" s="150"/>
      <c r="I279" s="150"/>
    </row>
    <row r="280" spans="1:9" ht="15" outlineLevel="1" x14ac:dyDescent="0.25">
      <c r="A280" s="140" t="s">
        <v>299</v>
      </c>
      <c r="B280" s="178" t="s">
        <v>405</v>
      </c>
      <c r="C280" s="177"/>
      <c r="D280" s="175" t="s">
        <v>260</v>
      </c>
      <c r="E280" s="157"/>
      <c r="F280" s="208"/>
      <c r="G280" s="165"/>
      <c r="H280" s="189"/>
      <c r="I280" s="189"/>
    </row>
    <row r="281" spans="1:9" ht="15" outlineLevel="1" x14ac:dyDescent="0.25">
      <c r="A281" s="141"/>
      <c r="B281" s="178"/>
      <c r="C281" s="177"/>
      <c r="D281" s="175"/>
      <c r="E281" s="157"/>
      <c r="F281" s="208"/>
      <c r="G281" s="191"/>
      <c r="H281" s="189"/>
      <c r="I281" s="189"/>
    </row>
    <row r="282" spans="1:9" ht="15" outlineLevel="1" x14ac:dyDescent="0.25">
      <c r="A282" s="141"/>
      <c r="B282" s="178"/>
      <c r="C282" s="177"/>
      <c r="D282" s="175"/>
      <c r="E282" s="157"/>
      <c r="F282" s="208"/>
      <c r="G282" s="191"/>
      <c r="H282" s="189"/>
      <c r="I282" s="189"/>
    </row>
    <row r="283" spans="1:9" ht="15" outlineLevel="1" x14ac:dyDescent="0.25">
      <c r="A283" s="141"/>
      <c r="B283" s="178"/>
      <c r="C283" s="177"/>
      <c r="D283" s="175"/>
      <c r="E283" s="157"/>
      <c r="F283" s="208"/>
      <c r="G283" s="191"/>
      <c r="H283" s="189"/>
      <c r="I283" s="189"/>
    </row>
    <row r="284" spans="1:9" ht="39.75" customHeight="1" outlineLevel="1" x14ac:dyDescent="0.25">
      <c r="A284" s="142"/>
      <c r="B284" s="178"/>
      <c r="C284" s="177"/>
      <c r="D284" s="175"/>
      <c r="E284" s="157"/>
      <c r="F284" s="208"/>
      <c r="G284" s="166"/>
      <c r="H284" s="189"/>
      <c r="I284" s="189"/>
    </row>
    <row r="285" spans="1:9" ht="15" customHeight="1" outlineLevel="1" x14ac:dyDescent="0.25">
      <c r="A285" s="164"/>
      <c r="B285" s="151" t="s">
        <v>406</v>
      </c>
      <c r="C285" s="146" t="s">
        <v>93</v>
      </c>
      <c r="D285" s="175" t="s">
        <v>260</v>
      </c>
      <c r="E285" s="176">
        <v>45199</v>
      </c>
      <c r="F285" s="186"/>
      <c r="G285" s="165"/>
      <c r="H285" s="149"/>
      <c r="I285" s="149"/>
    </row>
    <row r="286" spans="1:9" ht="81.75" customHeight="1" outlineLevel="1" x14ac:dyDescent="0.25">
      <c r="A286" s="164"/>
      <c r="B286" s="152"/>
      <c r="C286" s="148"/>
      <c r="D286" s="175"/>
      <c r="E286" s="142"/>
      <c r="F286" s="187"/>
      <c r="G286" s="166"/>
      <c r="H286" s="150"/>
      <c r="I286" s="150"/>
    </row>
    <row r="287" spans="1:9" ht="18.75" customHeight="1" outlineLevel="1" x14ac:dyDescent="0.25">
      <c r="A287" s="173" t="s">
        <v>300</v>
      </c>
      <c r="B287" s="151" t="s">
        <v>407</v>
      </c>
      <c r="C287" s="146"/>
      <c r="D287" s="170" t="s">
        <v>266</v>
      </c>
      <c r="E287" s="140"/>
      <c r="F287" s="186"/>
      <c r="G287" s="151"/>
      <c r="H287" s="149"/>
      <c r="I287" s="149"/>
    </row>
    <row r="288" spans="1:9" ht="27" customHeight="1" outlineLevel="1" x14ac:dyDescent="0.25">
      <c r="A288" s="214"/>
      <c r="B288" s="204"/>
      <c r="C288" s="147"/>
      <c r="D288" s="171"/>
      <c r="E288" s="141"/>
      <c r="F288" s="229"/>
      <c r="G288" s="291"/>
      <c r="H288" s="196"/>
      <c r="I288" s="196"/>
    </row>
    <row r="289" spans="1:9" ht="63" customHeight="1" outlineLevel="1" x14ac:dyDescent="0.25">
      <c r="A289" s="174"/>
      <c r="B289" s="152"/>
      <c r="C289" s="148"/>
      <c r="D289" s="172"/>
      <c r="E289" s="142"/>
      <c r="F289" s="187"/>
      <c r="G289" s="292"/>
      <c r="H289" s="197"/>
      <c r="I289" s="197"/>
    </row>
    <row r="290" spans="1:9" ht="100.5" customHeight="1" outlineLevel="1" x14ac:dyDescent="0.25">
      <c r="A290" s="87"/>
      <c r="B290" s="78" t="s">
        <v>408</v>
      </c>
      <c r="C290" s="75" t="s">
        <v>93</v>
      </c>
      <c r="D290" s="94" t="s">
        <v>266</v>
      </c>
      <c r="E290" s="54">
        <v>45291</v>
      </c>
      <c r="F290" s="77"/>
      <c r="G290" s="92"/>
      <c r="H290" s="63"/>
      <c r="I290" s="65"/>
    </row>
    <row r="291" spans="1:9" ht="30" customHeight="1" outlineLevel="1" x14ac:dyDescent="0.25">
      <c r="A291" s="140" t="s">
        <v>301</v>
      </c>
      <c r="B291" s="143" t="s">
        <v>409</v>
      </c>
      <c r="C291" s="146"/>
      <c r="D291" s="159" t="s">
        <v>267</v>
      </c>
      <c r="E291" s="176"/>
      <c r="F291" s="285"/>
      <c r="G291" s="92" t="s">
        <v>239</v>
      </c>
      <c r="H291" s="63"/>
      <c r="I291" s="65">
        <f>I292+I293</f>
        <v>3401.6</v>
      </c>
    </row>
    <row r="292" spans="1:9" ht="30" customHeight="1" outlineLevel="1" x14ac:dyDescent="0.25">
      <c r="A292" s="141"/>
      <c r="B292" s="144"/>
      <c r="C292" s="147"/>
      <c r="D292" s="161"/>
      <c r="E292" s="284"/>
      <c r="F292" s="286"/>
      <c r="G292" s="92" t="s">
        <v>14</v>
      </c>
      <c r="H292" s="63"/>
      <c r="I292" s="65">
        <v>3061.4</v>
      </c>
    </row>
    <row r="293" spans="1:9" ht="46.5" customHeight="1" outlineLevel="1" x14ac:dyDescent="0.25">
      <c r="A293" s="142"/>
      <c r="B293" s="145"/>
      <c r="C293" s="148"/>
      <c r="D293" s="160"/>
      <c r="E293" s="243"/>
      <c r="F293" s="287"/>
      <c r="G293" s="92" t="s">
        <v>15</v>
      </c>
      <c r="H293" s="63"/>
      <c r="I293" s="65">
        <v>340.2</v>
      </c>
    </row>
    <row r="294" spans="1:9" ht="99" customHeight="1" outlineLevel="1" x14ac:dyDescent="0.25">
      <c r="A294" s="68"/>
      <c r="B294" s="92" t="s">
        <v>410</v>
      </c>
      <c r="C294" s="75" t="s">
        <v>93</v>
      </c>
      <c r="D294" s="94" t="s">
        <v>259</v>
      </c>
      <c r="E294" s="54">
        <v>45291</v>
      </c>
      <c r="F294" s="77"/>
      <c r="G294" s="92"/>
      <c r="H294" s="63"/>
      <c r="I294" s="65"/>
    </row>
    <row r="295" spans="1:9" ht="72" customHeight="1" outlineLevel="1" x14ac:dyDescent="0.25">
      <c r="A295" s="87"/>
      <c r="B295" s="78" t="s">
        <v>411</v>
      </c>
      <c r="C295" s="75" t="s">
        <v>93</v>
      </c>
      <c r="D295" s="94" t="s">
        <v>268</v>
      </c>
      <c r="E295" s="54">
        <v>45291</v>
      </c>
      <c r="F295" s="77"/>
      <c r="G295" s="92"/>
      <c r="H295" s="63"/>
      <c r="I295" s="65"/>
    </row>
    <row r="296" spans="1:9" ht="100.5" customHeight="1" x14ac:dyDescent="0.25">
      <c r="A296" s="72" t="s">
        <v>58</v>
      </c>
      <c r="B296" s="106" t="s">
        <v>412</v>
      </c>
      <c r="C296" s="74" t="s">
        <v>19</v>
      </c>
      <c r="D296" s="93" t="s">
        <v>269</v>
      </c>
      <c r="E296" s="74" t="s">
        <v>19</v>
      </c>
      <c r="F296" s="74" t="s">
        <v>19</v>
      </c>
      <c r="G296" s="107"/>
      <c r="H296" s="108"/>
      <c r="I296" s="108"/>
    </row>
    <row r="297" spans="1:9" ht="39" customHeight="1" outlineLevel="1" x14ac:dyDescent="0.25">
      <c r="A297" s="164" t="s">
        <v>59</v>
      </c>
      <c r="B297" s="199" t="s">
        <v>413</v>
      </c>
      <c r="C297" s="177"/>
      <c r="D297" s="175" t="s">
        <v>29</v>
      </c>
      <c r="E297" s="157"/>
      <c r="F297" s="208"/>
      <c r="G297" s="165"/>
      <c r="H297" s="189"/>
      <c r="I297" s="108"/>
    </row>
    <row r="298" spans="1:9" ht="15" customHeight="1" outlineLevel="1" x14ac:dyDescent="0.25">
      <c r="A298" s="164"/>
      <c r="B298" s="178"/>
      <c r="C298" s="177"/>
      <c r="D298" s="175"/>
      <c r="E298" s="157"/>
      <c r="F298" s="208"/>
      <c r="G298" s="191"/>
      <c r="H298" s="189"/>
      <c r="I298" s="109"/>
    </row>
    <row r="299" spans="1:9" ht="31.5" customHeight="1" outlineLevel="1" x14ac:dyDescent="0.25">
      <c r="A299" s="164"/>
      <c r="B299" s="178"/>
      <c r="C299" s="177"/>
      <c r="D299" s="175"/>
      <c r="E299" s="157"/>
      <c r="F299" s="208"/>
      <c r="G299" s="191"/>
      <c r="H299" s="189"/>
      <c r="I299" s="109"/>
    </row>
    <row r="300" spans="1:9" ht="6.75" customHeight="1" outlineLevel="1" x14ac:dyDescent="0.25">
      <c r="A300" s="164"/>
      <c r="B300" s="178"/>
      <c r="C300" s="177"/>
      <c r="D300" s="175"/>
      <c r="E300" s="157"/>
      <c r="F300" s="208"/>
      <c r="G300" s="191"/>
      <c r="H300" s="189"/>
      <c r="I300" s="109"/>
    </row>
    <row r="301" spans="1:9" ht="32.25" customHeight="1" outlineLevel="1" x14ac:dyDescent="0.25">
      <c r="A301" s="164"/>
      <c r="B301" s="178"/>
      <c r="C301" s="177"/>
      <c r="D301" s="175"/>
      <c r="E301" s="157"/>
      <c r="F301" s="208"/>
      <c r="G301" s="166"/>
      <c r="H301" s="189"/>
      <c r="I301" s="83"/>
    </row>
    <row r="302" spans="1:9" ht="15" outlineLevel="1" x14ac:dyDescent="0.25">
      <c r="A302" s="164"/>
      <c r="B302" s="151" t="s">
        <v>414</v>
      </c>
      <c r="C302" s="146" t="s">
        <v>93</v>
      </c>
      <c r="D302" s="175" t="s">
        <v>29</v>
      </c>
      <c r="E302" s="176">
        <v>45291</v>
      </c>
      <c r="F302" s="208"/>
      <c r="G302" s="165"/>
      <c r="H302" s="149"/>
      <c r="I302" s="149"/>
    </row>
    <row r="303" spans="1:9" ht="62.25" customHeight="1" outlineLevel="1" x14ac:dyDescent="0.25">
      <c r="A303" s="164"/>
      <c r="B303" s="152"/>
      <c r="C303" s="148"/>
      <c r="D303" s="175"/>
      <c r="E303" s="142"/>
      <c r="F303" s="208"/>
      <c r="G303" s="166"/>
      <c r="H303" s="150"/>
      <c r="I303" s="150"/>
    </row>
    <row r="304" spans="1:9" ht="94.5" customHeight="1" x14ac:dyDescent="0.25">
      <c r="A304" s="98" t="s">
        <v>60</v>
      </c>
      <c r="B304" s="92" t="s">
        <v>415</v>
      </c>
      <c r="C304" s="96" t="s">
        <v>19</v>
      </c>
      <c r="D304" s="70" t="s">
        <v>269</v>
      </c>
      <c r="E304" s="96" t="s">
        <v>19</v>
      </c>
      <c r="F304" s="96" t="s">
        <v>19</v>
      </c>
      <c r="G304" s="53"/>
      <c r="H304" s="81"/>
      <c r="I304" s="81"/>
    </row>
    <row r="305" spans="1:14" ht="12" customHeight="1" outlineLevel="1" x14ac:dyDescent="0.25">
      <c r="A305" s="164" t="s">
        <v>61</v>
      </c>
      <c r="B305" s="178" t="s">
        <v>416</v>
      </c>
      <c r="C305" s="177"/>
      <c r="D305" s="175" t="s">
        <v>29</v>
      </c>
      <c r="E305" s="157"/>
      <c r="F305" s="177"/>
      <c r="G305" s="165"/>
      <c r="H305" s="189"/>
      <c r="I305" s="189"/>
    </row>
    <row r="306" spans="1:14" ht="12" customHeight="1" outlineLevel="1" x14ac:dyDescent="0.25">
      <c r="A306" s="164"/>
      <c r="B306" s="178"/>
      <c r="C306" s="177"/>
      <c r="D306" s="175"/>
      <c r="E306" s="157"/>
      <c r="F306" s="177"/>
      <c r="G306" s="191"/>
      <c r="H306" s="189"/>
      <c r="I306" s="189"/>
    </row>
    <row r="307" spans="1:14" ht="12" customHeight="1" outlineLevel="1" x14ac:dyDescent="0.25">
      <c r="A307" s="164"/>
      <c r="B307" s="178"/>
      <c r="C307" s="177"/>
      <c r="D307" s="175"/>
      <c r="E307" s="157"/>
      <c r="F307" s="177"/>
      <c r="G307" s="191"/>
      <c r="H307" s="189"/>
      <c r="I307" s="189"/>
    </row>
    <row r="308" spans="1:14" ht="12" customHeight="1" outlineLevel="1" x14ac:dyDescent="0.25">
      <c r="A308" s="164"/>
      <c r="B308" s="178"/>
      <c r="C308" s="177"/>
      <c r="D308" s="175"/>
      <c r="E308" s="157"/>
      <c r="F308" s="177"/>
      <c r="G308" s="191"/>
      <c r="H308" s="189"/>
      <c r="I308" s="189"/>
    </row>
    <row r="309" spans="1:14" ht="42" customHeight="1" outlineLevel="1" x14ac:dyDescent="0.25">
      <c r="A309" s="164"/>
      <c r="B309" s="178"/>
      <c r="C309" s="177"/>
      <c r="D309" s="175"/>
      <c r="E309" s="157"/>
      <c r="F309" s="177"/>
      <c r="G309" s="166"/>
      <c r="H309" s="189"/>
      <c r="I309" s="189"/>
    </row>
    <row r="310" spans="1:14" ht="15" outlineLevel="1" x14ac:dyDescent="0.25">
      <c r="A310" s="164"/>
      <c r="B310" s="151" t="s">
        <v>417</v>
      </c>
      <c r="C310" s="146" t="s">
        <v>93</v>
      </c>
      <c r="D310" s="175" t="s">
        <v>29</v>
      </c>
      <c r="E310" s="176">
        <v>45291</v>
      </c>
      <c r="F310" s="177"/>
      <c r="G310" s="165"/>
      <c r="H310" s="149"/>
      <c r="I310" s="149"/>
    </row>
    <row r="311" spans="1:14" ht="74.25" customHeight="1" outlineLevel="1" x14ac:dyDescent="0.25">
      <c r="A311" s="164"/>
      <c r="B311" s="152"/>
      <c r="C311" s="148"/>
      <c r="D311" s="175"/>
      <c r="E311" s="142"/>
      <c r="F311" s="177"/>
      <c r="G311" s="166"/>
      <c r="H311" s="150"/>
      <c r="I311" s="150"/>
    </row>
    <row r="312" spans="1:14" ht="30.75" customHeight="1" x14ac:dyDescent="0.25">
      <c r="A312" s="140" t="s">
        <v>62</v>
      </c>
      <c r="B312" s="248" t="s">
        <v>418</v>
      </c>
      <c r="C312" s="146" t="s">
        <v>19</v>
      </c>
      <c r="D312" s="159" t="s">
        <v>270</v>
      </c>
      <c r="E312" s="146" t="s">
        <v>19</v>
      </c>
      <c r="F312" s="146" t="s">
        <v>19</v>
      </c>
      <c r="G312" s="151" t="s">
        <v>75</v>
      </c>
      <c r="H312" s="190">
        <f>H315+H316</f>
        <v>4000</v>
      </c>
      <c r="I312" s="190">
        <f>I315+I316</f>
        <v>1397.5</v>
      </c>
      <c r="K312" s="6"/>
    </row>
    <row r="313" spans="1:14" ht="26.25" customHeight="1" x14ac:dyDescent="0.25">
      <c r="A313" s="141"/>
      <c r="B313" s="249"/>
      <c r="C313" s="147"/>
      <c r="D313" s="161"/>
      <c r="E313" s="147"/>
      <c r="F313" s="147"/>
      <c r="G313" s="204"/>
      <c r="H313" s="190"/>
      <c r="I313" s="190"/>
      <c r="K313" s="6"/>
    </row>
    <row r="314" spans="1:14" ht="18.75" customHeight="1" x14ac:dyDescent="0.25">
      <c r="A314" s="141"/>
      <c r="B314" s="249"/>
      <c r="C314" s="147"/>
      <c r="D314" s="161"/>
      <c r="E314" s="147"/>
      <c r="F314" s="147"/>
      <c r="G314" s="152"/>
      <c r="H314" s="190"/>
      <c r="I314" s="190"/>
      <c r="K314" s="6"/>
    </row>
    <row r="315" spans="1:14" ht="40.5" customHeight="1" x14ac:dyDescent="0.25">
      <c r="A315" s="141"/>
      <c r="B315" s="249"/>
      <c r="C315" s="147"/>
      <c r="D315" s="161"/>
      <c r="E315" s="147"/>
      <c r="F315" s="147"/>
      <c r="G315" s="53" t="s">
        <v>14</v>
      </c>
      <c r="H315" s="81"/>
      <c r="I315" s="81"/>
      <c r="K315" s="6"/>
    </row>
    <row r="316" spans="1:14" ht="63" customHeight="1" x14ac:dyDescent="0.25">
      <c r="A316" s="142"/>
      <c r="B316" s="250"/>
      <c r="C316" s="148"/>
      <c r="D316" s="160"/>
      <c r="E316" s="148"/>
      <c r="F316" s="148"/>
      <c r="G316" s="53" t="s">
        <v>15</v>
      </c>
      <c r="H316" s="81">
        <v>4000</v>
      </c>
      <c r="I316" s="81">
        <v>1397.5</v>
      </c>
      <c r="K316" s="6"/>
    </row>
    <row r="317" spans="1:14" ht="30.75" customHeight="1" outlineLevel="1" x14ac:dyDescent="0.25">
      <c r="A317" s="164" t="s">
        <v>63</v>
      </c>
      <c r="B317" s="258" t="s">
        <v>419</v>
      </c>
      <c r="C317" s="177"/>
      <c r="D317" s="175" t="s">
        <v>100</v>
      </c>
      <c r="E317" s="157"/>
      <c r="F317" s="194"/>
      <c r="G317" s="151" t="s">
        <v>121</v>
      </c>
      <c r="H317" s="149"/>
      <c r="I317" s="149"/>
    </row>
    <row r="318" spans="1:14" ht="97.5" customHeight="1" outlineLevel="1" x14ac:dyDescent="0.25">
      <c r="A318" s="164"/>
      <c r="B318" s="257"/>
      <c r="C318" s="177"/>
      <c r="D318" s="175"/>
      <c r="E318" s="157"/>
      <c r="F318" s="194"/>
      <c r="G318" s="152"/>
      <c r="H318" s="163"/>
      <c r="I318" s="163"/>
    </row>
    <row r="319" spans="1:14" ht="15" outlineLevel="1" x14ac:dyDescent="0.25">
      <c r="A319" s="164"/>
      <c r="B319" s="240" t="s">
        <v>420</v>
      </c>
      <c r="C319" s="146" t="s">
        <v>93</v>
      </c>
      <c r="D319" s="175" t="s">
        <v>101</v>
      </c>
      <c r="E319" s="176">
        <v>45291</v>
      </c>
      <c r="F319" s="194"/>
      <c r="G319" s="165"/>
      <c r="H319" s="149"/>
      <c r="I319" s="149"/>
    </row>
    <row r="320" spans="1:14" ht="115.5" customHeight="1" outlineLevel="1" x14ac:dyDescent="0.25">
      <c r="A320" s="164"/>
      <c r="B320" s="213"/>
      <c r="C320" s="148"/>
      <c r="D320" s="175"/>
      <c r="E320" s="142"/>
      <c r="F320" s="194"/>
      <c r="G320" s="166"/>
      <c r="H320" s="150"/>
      <c r="I320" s="150"/>
      <c r="N320" s="18"/>
    </row>
    <row r="321" spans="1:14" s="8" customFormat="1" ht="47.25" customHeight="1" outlineLevel="1" x14ac:dyDescent="0.25">
      <c r="A321" s="215" t="s">
        <v>302</v>
      </c>
      <c r="B321" s="248" t="s">
        <v>421</v>
      </c>
      <c r="C321" s="146"/>
      <c r="D321" s="159" t="s">
        <v>102</v>
      </c>
      <c r="E321" s="140"/>
      <c r="F321" s="146"/>
      <c r="G321" s="151" t="s">
        <v>121</v>
      </c>
      <c r="H321" s="149">
        <v>4000</v>
      </c>
      <c r="I321" s="149">
        <v>1397.5</v>
      </c>
      <c r="J321" s="19"/>
      <c r="N321" s="19"/>
    </row>
    <row r="322" spans="1:14" s="8" customFormat="1" ht="21.75" customHeight="1" outlineLevel="1" x14ac:dyDescent="0.25">
      <c r="A322" s="141"/>
      <c r="B322" s="144"/>
      <c r="C322" s="147"/>
      <c r="D322" s="161"/>
      <c r="E322" s="141"/>
      <c r="F322" s="147"/>
      <c r="G322" s="204"/>
      <c r="H322" s="200"/>
      <c r="I322" s="200"/>
      <c r="J322" s="19"/>
    </row>
    <row r="323" spans="1:14" s="8" customFormat="1" ht="60.75" customHeight="1" outlineLevel="1" x14ac:dyDescent="0.25">
      <c r="A323" s="142"/>
      <c r="B323" s="145"/>
      <c r="C323" s="148"/>
      <c r="D323" s="160"/>
      <c r="E323" s="142"/>
      <c r="F323" s="148"/>
      <c r="G323" s="152"/>
      <c r="H323" s="163"/>
      <c r="I323" s="163"/>
      <c r="J323" s="19"/>
    </row>
    <row r="324" spans="1:14" s="8" customFormat="1" ht="129" customHeight="1" outlineLevel="1" x14ac:dyDescent="0.25">
      <c r="A324" s="68"/>
      <c r="B324" s="88" t="s">
        <v>422</v>
      </c>
      <c r="C324" s="75" t="s">
        <v>93</v>
      </c>
      <c r="D324" s="70" t="s">
        <v>103</v>
      </c>
      <c r="E324" s="54">
        <v>45291</v>
      </c>
      <c r="F324" s="96"/>
      <c r="G324" s="67"/>
      <c r="H324" s="65"/>
      <c r="I324" s="65"/>
      <c r="J324" s="19"/>
    </row>
    <row r="325" spans="1:14" s="8" customFormat="1" ht="30.75" customHeight="1" outlineLevel="1" x14ac:dyDescent="0.25">
      <c r="A325" s="256" t="s">
        <v>303</v>
      </c>
      <c r="B325" s="240" t="s">
        <v>423</v>
      </c>
      <c r="C325" s="146"/>
      <c r="D325" s="170" t="s">
        <v>94</v>
      </c>
      <c r="E325" s="140"/>
      <c r="F325" s="155"/>
      <c r="G325" s="151" t="s">
        <v>121</v>
      </c>
      <c r="H325" s="149"/>
      <c r="I325" s="149"/>
      <c r="J325" s="19"/>
    </row>
    <row r="326" spans="1:14" s="8" customFormat="1" ht="42.75" customHeight="1" outlineLevel="1" x14ac:dyDescent="0.25">
      <c r="A326" s="174"/>
      <c r="B326" s="213"/>
      <c r="C326" s="148"/>
      <c r="D326" s="172"/>
      <c r="E326" s="142"/>
      <c r="F326" s="156"/>
      <c r="G326" s="166"/>
      <c r="H326" s="163"/>
      <c r="I326" s="163"/>
      <c r="J326" s="19"/>
    </row>
    <row r="327" spans="1:14" s="8" customFormat="1" ht="65.25" customHeight="1" outlineLevel="1" x14ac:dyDescent="0.25">
      <c r="A327" s="55"/>
      <c r="B327" s="88" t="s">
        <v>424</v>
      </c>
      <c r="C327" s="75" t="s">
        <v>93</v>
      </c>
      <c r="D327" s="97" t="s">
        <v>94</v>
      </c>
      <c r="E327" s="54">
        <v>45291</v>
      </c>
      <c r="F327" s="96"/>
      <c r="G327" s="78"/>
      <c r="H327" s="65"/>
      <c r="I327" s="65"/>
      <c r="J327" s="19"/>
    </row>
    <row r="328" spans="1:14" ht="69" customHeight="1" x14ac:dyDescent="0.25">
      <c r="A328" s="98" t="s">
        <v>64</v>
      </c>
      <c r="B328" s="92" t="s">
        <v>425</v>
      </c>
      <c r="C328" s="96" t="s">
        <v>19</v>
      </c>
      <c r="D328" s="104" t="s">
        <v>130</v>
      </c>
      <c r="E328" s="96" t="s">
        <v>19</v>
      </c>
      <c r="F328" s="96" t="s">
        <v>19</v>
      </c>
      <c r="G328" s="53"/>
      <c r="H328" s="81"/>
      <c r="I328" s="81"/>
    </row>
    <row r="329" spans="1:14" ht="13.5" customHeight="1" outlineLevel="1" x14ac:dyDescent="0.25">
      <c r="A329" s="173" t="s">
        <v>65</v>
      </c>
      <c r="B329" s="178" t="s">
        <v>426</v>
      </c>
      <c r="C329" s="177"/>
      <c r="D329" s="239" t="s">
        <v>25</v>
      </c>
      <c r="E329" s="157"/>
      <c r="F329" s="177"/>
      <c r="G329" s="165"/>
      <c r="H329" s="189"/>
      <c r="I329" s="189"/>
    </row>
    <row r="330" spans="1:14" ht="13.5" customHeight="1" outlineLevel="1" x14ac:dyDescent="0.25">
      <c r="A330" s="214"/>
      <c r="B330" s="178"/>
      <c r="C330" s="177"/>
      <c r="D330" s="239"/>
      <c r="E330" s="157"/>
      <c r="F330" s="177"/>
      <c r="G330" s="191"/>
      <c r="H330" s="189"/>
      <c r="I330" s="189"/>
    </row>
    <row r="331" spans="1:14" ht="13.5" customHeight="1" outlineLevel="1" x14ac:dyDescent="0.25">
      <c r="A331" s="214"/>
      <c r="B331" s="178"/>
      <c r="C331" s="177"/>
      <c r="D331" s="239"/>
      <c r="E331" s="157"/>
      <c r="F331" s="177"/>
      <c r="G331" s="191"/>
      <c r="H331" s="189"/>
      <c r="I331" s="189"/>
    </row>
    <row r="332" spans="1:14" ht="18.75" customHeight="1" outlineLevel="1" x14ac:dyDescent="0.25">
      <c r="A332" s="214"/>
      <c r="B332" s="178"/>
      <c r="C332" s="177"/>
      <c r="D332" s="239"/>
      <c r="E332" s="157"/>
      <c r="F332" s="177"/>
      <c r="G332" s="191"/>
      <c r="H332" s="189"/>
      <c r="I332" s="189"/>
    </row>
    <row r="333" spans="1:14" ht="3.75" customHeight="1" outlineLevel="1" x14ac:dyDescent="0.25">
      <c r="A333" s="174"/>
      <c r="B333" s="178"/>
      <c r="C333" s="177"/>
      <c r="D333" s="239"/>
      <c r="E333" s="157"/>
      <c r="F333" s="177"/>
      <c r="G333" s="166"/>
      <c r="H333" s="189"/>
      <c r="I333" s="189"/>
    </row>
    <row r="334" spans="1:14" ht="15" customHeight="1" outlineLevel="1" x14ac:dyDescent="0.25">
      <c r="A334" s="164"/>
      <c r="B334" s="151" t="s">
        <v>427</v>
      </c>
      <c r="C334" s="146" t="s">
        <v>33</v>
      </c>
      <c r="D334" s="239" t="s">
        <v>25</v>
      </c>
      <c r="E334" s="176">
        <v>45107</v>
      </c>
      <c r="F334" s="186" t="s">
        <v>470</v>
      </c>
      <c r="G334" s="165"/>
      <c r="H334" s="149"/>
      <c r="I334" s="149"/>
    </row>
    <row r="335" spans="1:14" ht="51" customHeight="1" outlineLevel="1" x14ac:dyDescent="0.25">
      <c r="A335" s="164"/>
      <c r="B335" s="152"/>
      <c r="C335" s="148"/>
      <c r="D335" s="239"/>
      <c r="E335" s="142"/>
      <c r="F335" s="187"/>
      <c r="G335" s="166"/>
      <c r="H335" s="150"/>
      <c r="I335" s="150"/>
    </row>
    <row r="336" spans="1:14" ht="9.75" customHeight="1" x14ac:dyDescent="0.25">
      <c r="A336" s="140" t="s">
        <v>66</v>
      </c>
      <c r="B336" s="248" t="s">
        <v>428</v>
      </c>
      <c r="C336" s="146" t="s">
        <v>19</v>
      </c>
      <c r="D336" s="232" t="s">
        <v>271</v>
      </c>
      <c r="E336" s="146" t="s">
        <v>19</v>
      </c>
      <c r="F336" s="146" t="s">
        <v>19</v>
      </c>
      <c r="G336" s="151" t="s">
        <v>75</v>
      </c>
      <c r="H336" s="162">
        <v>21317.5</v>
      </c>
      <c r="I336" s="149">
        <f>I340</f>
        <v>10400</v>
      </c>
      <c r="K336" s="6"/>
    </row>
    <row r="337" spans="1:11" ht="9.75" customHeight="1" x14ac:dyDescent="0.25">
      <c r="A337" s="141"/>
      <c r="B337" s="249"/>
      <c r="C337" s="147"/>
      <c r="D337" s="233"/>
      <c r="E337" s="147"/>
      <c r="F337" s="147"/>
      <c r="G337" s="204"/>
      <c r="H337" s="200"/>
      <c r="I337" s="307"/>
      <c r="K337" s="6"/>
    </row>
    <row r="338" spans="1:11" ht="18" customHeight="1" x14ac:dyDescent="0.25">
      <c r="A338" s="141"/>
      <c r="B338" s="249"/>
      <c r="C338" s="147"/>
      <c r="D338" s="233"/>
      <c r="E338" s="147"/>
      <c r="F338" s="147"/>
      <c r="G338" s="204"/>
      <c r="H338" s="200"/>
      <c r="I338" s="307"/>
      <c r="K338" s="6"/>
    </row>
    <row r="339" spans="1:11" ht="35.25" customHeight="1" x14ac:dyDescent="0.25">
      <c r="A339" s="141"/>
      <c r="B339" s="249"/>
      <c r="C339" s="147"/>
      <c r="D339" s="233"/>
      <c r="E339" s="147"/>
      <c r="F339" s="147"/>
      <c r="G339" s="152"/>
      <c r="H339" s="163"/>
      <c r="I339" s="150"/>
      <c r="K339" s="6"/>
    </row>
    <row r="340" spans="1:11" ht="47.25" customHeight="1" x14ac:dyDescent="0.25">
      <c r="A340" s="142"/>
      <c r="B340" s="250"/>
      <c r="C340" s="148"/>
      <c r="D340" s="234"/>
      <c r="E340" s="148"/>
      <c r="F340" s="148"/>
      <c r="G340" s="82" t="s">
        <v>15</v>
      </c>
      <c r="H340" s="109">
        <v>21317.5</v>
      </c>
      <c r="I340" s="109">
        <v>10400</v>
      </c>
      <c r="K340" s="6"/>
    </row>
    <row r="341" spans="1:11" ht="21" customHeight="1" outlineLevel="1" x14ac:dyDescent="0.25">
      <c r="A341" s="173" t="s">
        <v>67</v>
      </c>
      <c r="B341" s="151" t="s">
        <v>429</v>
      </c>
      <c r="C341" s="155"/>
      <c r="D341" s="159" t="s">
        <v>258</v>
      </c>
      <c r="E341" s="140"/>
      <c r="F341" s="146"/>
      <c r="G341" s="151" t="s">
        <v>121</v>
      </c>
      <c r="H341" s="149">
        <v>21317.5</v>
      </c>
      <c r="I341" s="149">
        <v>10400</v>
      </c>
    </row>
    <row r="342" spans="1:11" ht="59.25" customHeight="1" outlineLevel="1" x14ac:dyDescent="0.25">
      <c r="A342" s="214"/>
      <c r="B342" s="204"/>
      <c r="C342" s="179"/>
      <c r="D342" s="161"/>
      <c r="E342" s="141"/>
      <c r="F342" s="147"/>
      <c r="G342" s="152"/>
      <c r="H342" s="150"/>
      <c r="I342" s="163"/>
    </row>
    <row r="343" spans="1:11" ht="15" customHeight="1" outlineLevel="1" x14ac:dyDescent="0.25">
      <c r="A343" s="164"/>
      <c r="B343" s="151" t="s">
        <v>430</v>
      </c>
      <c r="C343" s="146" t="s">
        <v>93</v>
      </c>
      <c r="D343" s="239" t="s">
        <v>104</v>
      </c>
      <c r="E343" s="176">
        <v>45291</v>
      </c>
      <c r="F343" s="194"/>
      <c r="G343" s="165"/>
      <c r="H343" s="149"/>
      <c r="I343" s="149"/>
    </row>
    <row r="344" spans="1:11" ht="101.25" customHeight="1" outlineLevel="1" x14ac:dyDescent="0.25">
      <c r="A344" s="164"/>
      <c r="B344" s="152"/>
      <c r="C344" s="148"/>
      <c r="D344" s="239"/>
      <c r="E344" s="142"/>
      <c r="F344" s="177"/>
      <c r="G344" s="166"/>
      <c r="H344" s="150"/>
      <c r="I344" s="150"/>
    </row>
    <row r="345" spans="1:11" ht="45.75" customHeight="1" x14ac:dyDescent="0.25">
      <c r="A345" s="140" t="s">
        <v>68</v>
      </c>
      <c r="B345" s="143" t="s">
        <v>431</v>
      </c>
      <c r="C345" s="146" t="s">
        <v>19</v>
      </c>
      <c r="D345" s="159" t="s">
        <v>272</v>
      </c>
      <c r="E345" s="146" t="s">
        <v>19</v>
      </c>
      <c r="F345" s="146" t="s">
        <v>19</v>
      </c>
      <c r="G345" s="151" t="s">
        <v>75</v>
      </c>
      <c r="H345" s="149">
        <f>H347</f>
        <v>2925.5</v>
      </c>
      <c r="I345" s="162">
        <f>I347</f>
        <v>1254.9000000000001</v>
      </c>
    </row>
    <row r="346" spans="1:11" ht="24.75" customHeight="1" x14ac:dyDescent="0.25">
      <c r="A346" s="141"/>
      <c r="B346" s="144"/>
      <c r="C346" s="147"/>
      <c r="D346" s="161"/>
      <c r="E346" s="147"/>
      <c r="F346" s="147"/>
      <c r="G346" s="152"/>
      <c r="H346" s="150"/>
      <c r="I346" s="163"/>
    </row>
    <row r="347" spans="1:11" ht="63" customHeight="1" x14ac:dyDescent="0.25">
      <c r="A347" s="142"/>
      <c r="B347" s="145"/>
      <c r="C347" s="148"/>
      <c r="D347" s="160"/>
      <c r="E347" s="148"/>
      <c r="F347" s="148"/>
      <c r="G347" s="82" t="s">
        <v>14</v>
      </c>
      <c r="H347" s="109">
        <v>2925.5</v>
      </c>
      <c r="I347" s="109">
        <v>1254.9000000000001</v>
      </c>
    </row>
    <row r="348" spans="1:11" ht="15" customHeight="1" outlineLevel="1" x14ac:dyDescent="0.25">
      <c r="A348" s="173"/>
      <c r="B348" s="212" t="s">
        <v>432</v>
      </c>
      <c r="C348" s="146" t="s">
        <v>33</v>
      </c>
      <c r="D348" s="175" t="s">
        <v>30</v>
      </c>
      <c r="E348" s="153" t="s">
        <v>109</v>
      </c>
      <c r="F348" s="186" t="s">
        <v>481</v>
      </c>
      <c r="G348" s="151"/>
      <c r="H348" s="149"/>
      <c r="I348" s="149"/>
    </row>
    <row r="349" spans="1:11" ht="134.25" customHeight="1" outlineLevel="1" x14ac:dyDescent="0.25">
      <c r="A349" s="174"/>
      <c r="B349" s="213"/>
      <c r="C349" s="148"/>
      <c r="D349" s="175"/>
      <c r="E349" s="154"/>
      <c r="F349" s="187"/>
      <c r="G349" s="152"/>
      <c r="H349" s="150"/>
      <c r="I349" s="150"/>
    </row>
    <row r="350" spans="1:11" ht="15.75" customHeight="1" x14ac:dyDescent="0.25">
      <c r="A350" s="201" t="s">
        <v>11</v>
      </c>
      <c r="B350" s="202"/>
      <c r="C350" s="202"/>
      <c r="D350" s="202"/>
      <c r="E350" s="202"/>
      <c r="F350" s="202"/>
      <c r="G350" s="202"/>
      <c r="H350" s="202"/>
      <c r="I350" s="203"/>
      <c r="K350" s="6"/>
    </row>
    <row r="351" spans="1:11" ht="35.25" customHeight="1" x14ac:dyDescent="0.25">
      <c r="A351" s="140" t="s">
        <v>240</v>
      </c>
      <c r="B351" s="143" t="s">
        <v>433</v>
      </c>
      <c r="C351" s="146" t="s">
        <v>19</v>
      </c>
      <c r="D351" s="170" t="s">
        <v>271</v>
      </c>
      <c r="E351" s="146" t="s">
        <v>19</v>
      </c>
      <c r="F351" s="146" t="s">
        <v>19</v>
      </c>
      <c r="G351" s="151" t="s">
        <v>75</v>
      </c>
      <c r="H351" s="162">
        <f>H353+H354</f>
        <v>22284.699999999997</v>
      </c>
      <c r="I351" s="162">
        <f>I353+I354</f>
        <v>22284.6</v>
      </c>
      <c r="K351" s="7"/>
    </row>
    <row r="352" spans="1:11" ht="38.25" customHeight="1" x14ac:dyDescent="0.25">
      <c r="A352" s="141"/>
      <c r="B352" s="144"/>
      <c r="C352" s="147"/>
      <c r="D352" s="171"/>
      <c r="E352" s="147"/>
      <c r="F352" s="147"/>
      <c r="G352" s="152"/>
      <c r="H352" s="163"/>
      <c r="I352" s="163"/>
      <c r="K352" s="7"/>
    </row>
    <row r="353" spans="1:11" ht="18.75" customHeight="1" x14ac:dyDescent="0.25">
      <c r="A353" s="141"/>
      <c r="B353" s="144"/>
      <c r="C353" s="147"/>
      <c r="D353" s="171"/>
      <c r="E353" s="147"/>
      <c r="F353" s="147"/>
      <c r="G353" s="105" t="s">
        <v>14</v>
      </c>
      <c r="H353" s="83">
        <v>13370.8</v>
      </c>
      <c r="I353" s="83">
        <v>13370.8</v>
      </c>
      <c r="K353" s="7"/>
    </row>
    <row r="354" spans="1:11" ht="18" customHeight="1" x14ac:dyDescent="0.25">
      <c r="A354" s="142"/>
      <c r="B354" s="145"/>
      <c r="C354" s="148"/>
      <c r="D354" s="172"/>
      <c r="E354" s="148"/>
      <c r="F354" s="148"/>
      <c r="G354" s="105" t="s">
        <v>15</v>
      </c>
      <c r="H354" s="83">
        <v>8913.9</v>
      </c>
      <c r="I354" s="83">
        <v>8913.7999999999993</v>
      </c>
      <c r="K354" s="7"/>
    </row>
    <row r="355" spans="1:11" ht="27" customHeight="1" outlineLevel="1" x14ac:dyDescent="0.25">
      <c r="A355" s="164" t="s">
        <v>304</v>
      </c>
      <c r="B355" s="178" t="s">
        <v>434</v>
      </c>
      <c r="C355" s="177"/>
      <c r="D355" s="175" t="s">
        <v>273</v>
      </c>
      <c r="E355" s="157"/>
      <c r="F355" s="208"/>
      <c r="G355" s="92" t="s">
        <v>75</v>
      </c>
      <c r="H355" s="63">
        <f>H356+H357</f>
        <v>22284.699999999997</v>
      </c>
      <c r="I355" s="63">
        <v>22284.6</v>
      </c>
    </row>
    <row r="356" spans="1:11" ht="27" customHeight="1" outlineLevel="1" x14ac:dyDescent="0.25">
      <c r="A356" s="164"/>
      <c r="B356" s="178"/>
      <c r="C356" s="177"/>
      <c r="D356" s="175"/>
      <c r="E356" s="157"/>
      <c r="F356" s="208"/>
      <c r="G356" s="92" t="s">
        <v>14</v>
      </c>
      <c r="H356" s="63">
        <v>13370.8</v>
      </c>
      <c r="I356" s="83">
        <v>13370.8</v>
      </c>
    </row>
    <row r="357" spans="1:11" ht="78.75" customHeight="1" outlineLevel="1" x14ac:dyDescent="0.25">
      <c r="A357" s="164"/>
      <c r="B357" s="178"/>
      <c r="C357" s="177"/>
      <c r="D357" s="175"/>
      <c r="E357" s="157"/>
      <c r="F357" s="208"/>
      <c r="G357" s="92" t="s">
        <v>15</v>
      </c>
      <c r="H357" s="63">
        <v>8913.9</v>
      </c>
      <c r="I357" s="83">
        <v>8913.7999999999993</v>
      </c>
    </row>
    <row r="358" spans="1:11" ht="15" customHeight="1" outlineLevel="1" x14ac:dyDescent="0.25">
      <c r="A358" s="164"/>
      <c r="B358" s="151" t="s">
        <v>435</v>
      </c>
      <c r="C358" s="146" t="s">
        <v>33</v>
      </c>
      <c r="D358" s="175" t="s">
        <v>273</v>
      </c>
      <c r="E358" s="140" t="s">
        <v>105</v>
      </c>
      <c r="F358" s="186" t="s">
        <v>466</v>
      </c>
      <c r="G358" s="165"/>
      <c r="H358" s="149"/>
      <c r="I358" s="149"/>
    </row>
    <row r="359" spans="1:11" ht="115.5" customHeight="1" outlineLevel="1" x14ac:dyDescent="0.25">
      <c r="A359" s="164"/>
      <c r="B359" s="152"/>
      <c r="C359" s="148"/>
      <c r="D359" s="175"/>
      <c r="E359" s="142"/>
      <c r="F359" s="187"/>
      <c r="G359" s="166"/>
      <c r="H359" s="150"/>
      <c r="I359" s="150"/>
    </row>
    <row r="360" spans="1:11" ht="15" customHeight="1" outlineLevel="1" x14ac:dyDescent="0.25">
      <c r="A360" s="164"/>
      <c r="B360" s="151" t="s">
        <v>436</v>
      </c>
      <c r="C360" s="146" t="s">
        <v>33</v>
      </c>
      <c r="D360" s="175" t="s">
        <v>273</v>
      </c>
      <c r="E360" s="153" t="s">
        <v>106</v>
      </c>
      <c r="F360" s="186" t="s">
        <v>467</v>
      </c>
      <c r="G360" s="165"/>
      <c r="H360" s="149"/>
      <c r="I360" s="149"/>
    </row>
    <row r="361" spans="1:11" ht="108" customHeight="1" outlineLevel="1" x14ac:dyDescent="0.25">
      <c r="A361" s="164"/>
      <c r="B361" s="152"/>
      <c r="C361" s="148"/>
      <c r="D361" s="175"/>
      <c r="E361" s="154"/>
      <c r="F361" s="187"/>
      <c r="G361" s="166"/>
      <c r="H361" s="150"/>
      <c r="I361" s="150"/>
    </row>
    <row r="362" spans="1:11" ht="102.75" customHeight="1" x14ac:dyDescent="0.25">
      <c r="A362" s="98" t="s">
        <v>69</v>
      </c>
      <c r="B362" s="92" t="s">
        <v>437</v>
      </c>
      <c r="C362" s="96" t="s">
        <v>19</v>
      </c>
      <c r="D362" s="70" t="s">
        <v>274</v>
      </c>
      <c r="E362" s="96" t="s">
        <v>19</v>
      </c>
      <c r="F362" s="96" t="s">
        <v>19</v>
      </c>
      <c r="G362" s="53"/>
      <c r="H362" s="81"/>
      <c r="I362" s="81"/>
    </row>
    <row r="363" spans="1:11" ht="18" customHeight="1" outlineLevel="1" x14ac:dyDescent="0.25">
      <c r="A363" s="164" t="s">
        <v>241</v>
      </c>
      <c r="B363" s="178" t="s">
        <v>438</v>
      </c>
      <c r="C363" s="177"/>
      <c r="D363" s="170" t="s">
        <v>274</v>
      </c>
      <c r="E363" s="157"/>
      <c r="F363" s="177"/>
      <c r="G363" s="165"/>
      <c r="H363" s="189"/>
      <c r="I363" s="189"/>
    </row>
    <row r="364" spans="1:11" ht="18" customHeight="1" outlineLevel="1" x14ac:dyDescent="0.25">
      <c r="A364" s="164"/>
      <c r="B364" s="178"/>
      <c r="C364" s="177"/>
      <c r="D364" s="171"/>
      <c r="E364" s="157"/>
      <c r="F364" s="177"/>
      <c r="G364" s="191"/>
      <c r="H364" s="189"/>
      <c r="I364" s="189"/>
    </row>
    <row r="365" spans="1:11" ht="18" customHeight="1" outlineLevel="1" x14ac:dyDescent="0.25">
      <c r="A365" s="164"/>
      <c r="B365" s="178"/>
      <c r="C365" s="177"/>
      <c r="D365" s="171"/>
      <c r="E365" s="157"/>
      <c r="F365" s="177"/>
      <c r="G365" s="191"/>
      <c r="H365" s="189"/>
      <c r="I365" s="189"/>
    </row>
    <row r="366" spans="1:11" ht="6.75" customHeight="1" outlineLevel="1" x14ac:dyDescent="0.25">
      <c r="A366" s="164"/>
      <c r="B366" s="178"/>
      <c r="C366" s="177"/>
      <c r="D366" s="171"/>
      <c r="E366" s="157"/>
      <c r="F366" s="177"/>
      <c r="G366" s="191"/>
      <c r="H366" s="189"/>
      <c r="I366" s="189"/>
    </row>
    <row r="367" spans="1:11" ht="36" customHeight="1" outlineLevel="1" x14ac:dyDescent="0.25">
      <c r="A367" s="164"/>
      <c r="B367" s="178"/>
      <c r="C367" s="177"/>
      <c r="D367" s="172"/>
      <c r="E367" s="157"/>
      <c r="F367" s="177"/>
      <c r="G367" s="166"/>
      <c r="H367" s="189"/>
      <c r="I367" s="189"/>
    </row>
    <row r="368" spans="1:11" ht="15" outlineLevel="1" x14ac:dyDescent="0.25">
      <c r="A368" s="164"/>
      <c r="B368" s="240" t="s">
        <v>439</v>
      </c>
      <c r="C368" s="146" t="s">
        <v>93</v>
      </c>
      <c r="D368" s="175" t="s">
        <v>274</v>
      </c>
      <c r="E368" s="153" t="s">
        <v>261</v>
      </c>
      <c r="F368" s="177"/>
      <c r="G368" s="165"/>
      <c r="H368" s="149"/>
      <c r="I368" s="149"/>
    </row>
    <row r="369" spans="1:11" ht="86.25" customHeight="1" outlineLevel="1" x14ac:dyDescent="0.25">
      <c r="A369" s="164"/>
      <c r="B369" s="213"/>
      <c r="C369" s="148"/>
      <c r="D369" s="175"/>
      <c r="E369" s="154"/>
      <c r="F369" s="177"/>
      <c r="G369" s="166"/>
      <c r="H369" s="150"/>
      <c r="I369" s="150"/>
    </row>
    <row r="370" spans="1:11" ht="15" customHeight="1" outlineLevel="1" x14ac:dyDescent="0.25">
      <c r="A370" s="164"/>
      <c r="B370" s="257" t="s">
        <v>440</v>
      </c>
      <c r="C370" s="194" t="s">
        <v>93</v>
      </c>
      <c r="D370" s="175" t="s">
        <v>274</v>
      </c>
      <c r="E370" s="153" t="s">
        <v>261</v>
      </c>
      <c r="F370" s="177"/>
      <c r="G370" s="188"/>
      <c r="H370" s="190"/>
      <c r="I370" s="190"/>
    </row>
    <row r="371" spans="1:11" ht="83.25" customHeight="1" outlineLevel="1" x14ac:dyDescent="0.25">
      <c r="A371" s="164"/>
      <c r="B371" s="257"/>
      <c r="C371" s="194"/>
      <c r="D371" s="175"/>
      <c r="E371" s="154"/>
      <c r="F371" s="177"/>
      <c r="G371" s="188"/>
      <c r="H371" s="190"/>
      <c r="I371" s="190"/>
    </row>
    <row r="372" spans="1:11" ht="39" customHeight="1" x14ac:dyDescent="0.25">
      <c r="A372" s="140" t="s">
        <v>110</v>
      </c>
      <c r="B372" s="143" t="s">
        <v>441</v>
      </c>
      <c r="C372" s="146" t="s">
        <v>19</v>
      </c>
      <c r="D372" s="159" t="s">
        <v>274</v>
      </c>
      <c r="E372" s="146" t="s">
        <v>19</v>
      </c>
      <c r="F372" s="146" t="s">
        <v>19</v>
      </c>
      <c r="G372" s="151" t="s">
        <v>75</v>
      </c>
      <c r="H372" s="162" t="s">
        <v>132</v>
      </c>
      <c r="I372" s="162">
        <f>I374</f>
        <v>138.1</v>
      </c>
      <c r="K372" s="7"/>
    </row>
    <row r="373" spans="1:11" ht="24" customHeight="1" x14ac:dyDescent="0.25">
      <c r="A373" s="141"/>
      <c r="B373" s="144"/>
      <c r="C373" s="147"/>
      <c r="D373" s="161"/>
      <c r="E373" s="147"/>
      <c r="F373" s="147"/>
      <c r="G373" s="152"/>
      <c r="H373" s="163"/>
      <c r="I373" s="163"/>
      <c r="K373" s="7"/>
    </row>
    <row r="374" spans="1:11" ht="91.5" customHeight="1" x14ac:dyDescent="0.25">
      <c r="A374" s="142"/>
      <c r="B374" s="145"/>
      <c r="C374" s="148"/>
      <c r="D374" s="160"/>
      <c r="E374" s="148"/>
      <c r="F374" s="148"/>
      <c r="G374" s="82" t="s">
        <v>15</v>
      </c>
      <c r="H374" s="109">
        <v>500</v>
      </c>
      <c r="I374" s="109">
        <v>138.1</v>
      </c>
      <c r="K374" s="7"/>
    </row>
    <row r="375" spans="1:11" ht="57" customHeight="1" outlineLevel="1" x14ac:dyDescent="0.25">
      <c r="A375" s="173" t="s">
        <v>111</v>
      </c>
      <c r="B375" s="212" t="s">
        <v>442</v>
      </c>
      <c r="C375" s="155"/>
      <c r="D375" s="170" t="s">
        <v>274</v>
      </c>
      <c r="E375" s="140"/>
      <c r="F375" s="155"/>
      <c r="G375" s="151" t="s">
        <v>121</v>
      </c>
      <c r="H375" s="149">
        <v>500</v>
      </c>
      <c r="I375" s="149">
        <v>138.1</v>
      </c>
    </row>
    <row r="376" spans="1:11" ht="44.25" customHeight="1" outlineLevel="1" x14ac:dyDescent="0.25">
      <c r="A376" s="174"/>
      <c r="B376" s="213"/>
      <c r="C376" s="156"/>
      <c r="D376" s="172"/>
      <c r="E376" s="142"/>
      <c r="F376" s="156"/>
      <c r="G376" s="152"/>
      <c r="H376" s="163"/>
      <c r="I376" s="163"/>
    </row>
    <row r="377" spans="1:11" ht="15" customHeight="1" outlineLevel="1" x14ac:dyDescent="0.25">
      <c r="A377" s="164"/>
      <c r="B377" s="151" t="s">
        <v>443</v>
      </c>
      <c r="C377" s="146" t="s">
        <v>93</v>
      </c>
      <c r="D377" s="175" t="s">
        <v>274</v>
      </c>
      <c r="E377" s="153" t="s">
        <v>261</v>
      </c>
      <c r="F377" s="177"/>
      <c r="G377" s="165"/>
      <c r="H377" s="149"/>
      <c r="I377" s="149"/>
    </row>
    <row r="378" spans="1:11" ht="86.25" customHeight="1" outlineLevel="1" x14ac:dyDescent="0.25">
      <c r="A378" s="164"/>
      <c r="B378" s="152"/>
      <c r="C378" s="148"/>
      <c r="D378" s="175"/>
      <c r="E378" s="154"/>
      <c r="F378" s="177"/>
      <c r="G378" s="166"/>
      <c r="H378" s="150"/>
      <c r="I378" s="150"/>
    </row>
    <row r="379" spans="1:11" ht="15" customHeight="1" outlineLevel="1" x14ac:dyDescent="0.25">
      <c r="A379" s="164"/>
      <c r="B379" s="151" t="s">
        <v>444</v>
      </c>
      <c r="C379" s="146" t="s">
        <v>93</v>
      </c>
      <c r="D379" s="175" t="s">
        <v>274</v>
      </c>
      <c r="E379" s="153" t="s">
        <v>275</v>
      </c>
      <c r="F379" s="177"/>
      <c r="G379" s="165"/>
      <c r="H379" s="149"/>
      <c r="I379" s="149"/>
    </row>
    <row r="380" spans="1:11" ht="90" customHeight="1" outlineLevel="1" x14ac:dyDescent="0.25">
      <c r="A380" s="164"/>
      <c r="B380" s="152"/>
      <c r="C380" s="148"/>
      <c r="D380" s="175"/>
      <c r="E380" s="154"/>
      <c r="F380" s="177"/>
      <c r="G380" s="166"/>
      <c r="H380" s="150"/>
      <c r="I380" s="150"/>
    </row>
    <row r="381" spans="1:11" ht="15" customHeight="1" outlineLevel="1" x14ac:dyDescent="0.25">
      <c r="A381" s="164"/>
      <c r="B381" s="151" t="s">
        <v>445</v>
      </c>
      <c r="C381" s="146" t="s">
        <v>93</v>
      </c>
      <c r="D381" s="175" t="s">
        <v>274</v>
      </c>
      <c r="E381" s="153" t="s">
        <v>261</v>
      </c>
      <c r="F381" s="177"/>
      <c r="G381" s="165"/>
      <c r="H381" s="149"/>
      <c r="I381" s="149"/>
    </row>
    <row r="382" spans="1:11" ht="81" customHeight="1" outlineLevel="1" x14ac:dyDescent="0.25">
      <c r="A382" s="164"/>
      <c r="B382" s="152"/>
      <c r="C382" s="148"/>
      <c r="D382" s="175"/>
      <c r="E382" s="154"/>
      <c r="F382" s="177"/>
      <c r="G382" s="166"/>
      <c r="H382" s="150"/>
      <c r="I382" s="150"/>
    </row>
    <row r="383" spans="1:11" ht="24.75" customHeight="1" x14ac:dyDescent="0.25">
      <c r="A383" s="140" t="s">
        <v>70</v>
      </c>
      <c r="B383" s="143" t="s">
        <v>446</v>
      </c>
      <c r="C383" s="146" t="s">
        <v>19</v>
      </c>
      <c r="D383" s="159" t="s">
        <v>258</v>
      </c>
      <c r="E383" s="146" t="s">
        <v>19</v>
      </c>
      <c r="F383" s="146" t="s">
        <v>19</v>
      </c>
      <c r="G383" s="151" t="s">
        <v>75</v>
      </c>
      <c r="H383" s="162">
        <f>H385</f>
        <v>11236.7</v>
      </c>
      <c r="I383" s="162">
        <f>I385</f>
        <v>7838.8</v>
      </c>
      <c r="K383" s="7"/>
    </row>
    <row r="384" spans="1:11" ht="23.25" customHeight="1" x14ac:dyDescent="0.25">
      <c r="A384" s="141"/>
      <c r="B384" s="144"/>
      <c r="C384" s="147"/>
      <c r="D384" s="161"/>
      <c r="E384" s="147"/>
      <c r="F384" s="147"/>
      <c r="G384" s="152"/>
      <c r="H384" s="163"/>
      <c r="I384" s="163"/>
      <c r="K384" s="7"/>
    </row>
    <row r="385" spans="1:14" ht="36" customHeight="1" x14ac:dyDescent="0.25">
      <c r="A385" s="142"/>
      <c r="B385" s="145"/>
      <c r="C385" s="148"/>
      <c r="D385" s="160"/>
      <c r="E385" s="148"/>
      <c r="F385" s="148"/>
      <c r="G385" s="110" t="s">
        <v>15</v>
      </c>
      <c r="H385" s="109">
        <v>11236.7</v>
      </c>
      <c r="I385" s="109">
        <v>7838.8</v>
      </c>
      <c r="K385" s="7"/>
    </row>
    <row r="386" spans="1:14" ht="39.75" customHeight="1" outlineLevel="1" x14ac:dyDescent="0.25">
      <c r="A386" s="173" t="s">
        <v>131</v>
      </c>
      <c r="B386" s="151" t="s">
        <v>447</v>
      </c>
      <c r="C386" s="155"/>
      <c r="D386" s="170" t="s">
        <v>274</v>
      </c>
      <c r="E386" s="140"/>
      <c r="F386" s="155"/>
      <c r="G386" s="151" t="s">
        <v>121</v>
      </c>
      <c r="H386" s="149">
        <v>9706.7000000000007</v>
      </c>
      <c r="I386" s="149">
        <v>6988.8</v>
      </c>
    </row>
    <row r="387" spans="1:14" ht="60.75" customHeight="1" outlineLevel="1" x14ac:dyDescent="0.25">
      <c r="A387" s="174"/>
      <c r="B387" s="152"/>
      <c r="C387" s="156"/>
      <c r="D387" s="172"/>
      <c r="E387" s="142"/>
      <c r="F387" s="156"/>
      <c r="G387" s="152"/>
      <c r="H387" s="163"/>
      <c r="I387" s="163"/>
    </row>
    <row r="388" spans="1:14" ht="15" customHeight="1" outlineLevel="1" x14ac:dyDescent="0.25">
      <c r="A388" s="164"/>
      <c r="B388" s="151" t="s">
        <v>448</v>
      </c>
      <c r="C388" s="146" t="s">
        <v>33</v>
      </c>
      <c r="D388" s="175" t="s">
        <v>258</v>
      </c>
      <c r="E388" s="153" t="s">
        <v>32</v>
      </c>
      <c r="F388" s="261" t="s">
        <v>465</v>
      </c>
      <c r="G388" s="165"/>
      <c r="H388" s="149"/>
      <c r="I388" s="149"/>
    </row>
    <row r="389" spans="1:14" ht="85.5" customHeight="1" outlineLevel="1" x14ac:dyDescent="0.25">
      <c r="A389" s="164"/>
      <c r="B389" s="152"/>
      <c r="C389" s="148"/>
      <c r="D389" s="175"/>
      <c r="E389" s="154"/>
      <c r="F389" s="261"/>
      <c r="G389" s="166"/>
      <c r="H389" s="150"/>
      <c r="I389" s="150"/>
    </row>
    <row r="390" spans="1:14" ht="36.75" customHeight="1" outlineLevel="1" x14ac:dyDescent="0.25">
      <c r="A390" s="173" t="s">
        <v>305</v>
      </c>
      <c r="B390" s="151" t="s">
        <v>449</v>
      </c>
      <c r="C390" s="146"/>
      <c r="D390" s="170" t="s">
        <v>276</v>
      </c>
      <c r="E390" s="153"/>
      <c r="F390" s="186"/>
      <c r="G390" s="151" t="s">
        <v>121</v>
      </c>
      <c r="H390" s="149">
        <v>1530</v>
      </c>
      <c r="I390" s="149">
        <v>850</v>
      </c>
    </row>
    <row r="391" spans="1:14" ht="44.25" customHeight="1" outlineLevel="1" x14ac:dyDescent="0.25">
      <c r="A391" s="174"/>
      <c r="B391" s="152"/>
      <c r="C391" s="148"/>
      <c r="D391" s="172"/>
      <c r="E391" s="154"/>
      <c r="F391" s="187"/>
      <c r="G391" s="152"/>
      <c r="H391" s="163"/>
      <c r="I391" s="163"/>
    </row>
    <row r="392" spans="1:14" ht="155.25" customHeight="1" outlineLevel="1" x14ac:dyDescent="0.25">
      <c r="A392" s="87"/>
      <c r="B392" s="78" t="s">
        <v>450</v>
      </c>
      <c r="C392" s="75" t="s">
        <v>33</v>
      </c>
      <c r="D392" s="94" t="s">
        <v>276</v>
      </c>
      <c r="E392" s="85" t="s">
        <v>105</v>
      </c>
      <c r="F392" s="77" t="s">
        <v>471</v>
      </c>
      <c r="G392" s="67"/>
      <c r="H392" s="65"/>
      <c r="I392" s="65"/>
      <c r="K392" s="12"/>
      <c r="L392" s="12"/>
      <c r="M392" s="12"/>
    </row>
    <row r="393" spans="1:14" ht="32.25" customHeight="1" x14ac:dyDescent="0.25">
      <c r="A393" s="140" t="s">
        <v>242</v>
      </c>
      <c r="B393" s="143" t="s">
        <v>451</v>
      </c>
      <c r="C393" s="146" t="s">
        <v>19</v>
      </c>
      <c r="D393" s="159" t="s">
        <v>258</v>
      </c>
      <c r="E393" s="146" t="s">
        <v>19</v>
      </c>
      <c r="F393" s="146" t="s">
        <v>19</v>
      </c>
      <c r="G393" s="151" t="s">
        <v>75</v>
      </c>
      <c r="H393" s="149">
        <v>34</v>
      </c>
      <c r="I393" s="162">
        <v>10</v>
      </c>
      <c r="K393" s="13"/>
      <c r="L393" s="12"/>
      <c r="M393" s="12"/>
    </row>
    <row r="394" spans="1:14" ht="18" customHeight="1" x14ac:dyDescent="0.25">
      <c r="A394" s="141"/>
      <c r="B394" s="144"/>
      <c r="C394" s="147"/>
      <c r="D394" s="161"/>
      <c r="E394" s="147"/>
      <c r="F394" s="147"/>
      <c r="G394" s="152"/>
      <c r="H394" s="150"/>
      <c r="I394" s="163"/>
      <c r="K394" s="13"/>
      <c r="L394" s="12"/>
      <c r="M394" s="12"/>
    </row>
    <row r="395" spans="1:14" ht="27.75" customHeight="1" x14ac:dyDescent="0.25">
      <c r="A395" s="142"/>
      <c r="B395" s="145"/>
      <c r="C395" s="148"/>
      <c r="D395" s="160"/>
      <c r="E395" s="148"/>
      <c r="F395" s="148"/>
      <c r="G395" s="110" t="s">
        <v>15</v>
      </c>
      <c r="H395" s="111">
        <v>34</v>
      </c>
      <c r="I395" s="109">
        <v>10</v>
      </c>
      <c r="K395" s="13"/>
      <c r="L395" s="12"/>
      <c r="M395" s="12"/>
    </row>
    <row r="396" spans="1:14" ht="32.25" customHeight="1" outlineLevel="1" x14ac:dyDescent="0.25">
      <c r="A396" s="173" t="s">
        <v>243</v>
      </c>
      <c r="B396" s="240" t="s">
        <v>452</v>
      </c>
      <c r="C396" s="155"/>
      <c r="D396" s="170" t="s">
        <v>277</v>
      </c>
      <c r="E396" s="140"/>
      <c r="F396" s="209"/>
      <c r="G396" s="151" t="s">
        <v>121</v>
      </c>
      <c r="H396" s="149">
        <v>34</v>
      </c>
      <c r="I396" s="149">
        <v>10</v>
      </c>
      <c r="K396" s="12"/>
      <c r="L396" s="12"/>
      <c r="M396" s="12"/>
    </row>
    <row r="397" spans="1:14" ht="48.75" customHeight="1" outlineLevel="1" x14ac:dyDescent="0.25">
      <c r="A397" s="174"/>
      <c r="B397" s="213"/>
      <c r="C397" s="156"/>
      <c r="D397" s="172"/>
      <c r="E397" s="142"/>
      <c r="F397" s="211"/>
      <c r="G397" s="152"/>
      <c r="H397" s="163"/>
      <c r="I397" s="163"/>
      <c r="K397" s="12"/>
      <c r="L397" s="12"/>
      <c r="M397" s="12"/>
    </row>
    <row r="398" spans="1:14" ht="64.5" customHeight="1" outlineLevel="1" x14ac:dyDescent="0.25">
      <c r="A398" s="164"/>
      <c r="B398" s="212" t="s">
        <v>453</v>
      </c>
      <c r="C398" s="146" t="s">
        <v>33</v>
      </c>
      <c r="D398" s="175" t="s">
        <v>278</v>
      </c>
      <c r="E398" s="153" t="s">
        <v>106</v>
      </c>
      <c r="F398" s="259" t="s">
        <v>469</v>
      </c>
      <c r="G398" s="151" t="s">
        <v>16</v>
      </c>
      <c r="H398" s="149"/>
      <c r="I398" s="149"/>
      <c r="K398" s="12"/>
      <c r="L398" s="12"/>
      <c r="M398" s="12"/>
    </row>
    <row r="399" spans="1:14" ht="88.5" customHeight="1" outlineLevel="1" x14ac:dyDescent="0.25">
      <c r="A399" s="164"/>
      <c r="B399" s="262"/>
      <c r="C399" s="148"/>
      <c r="D399" s="175"/>
      <c r="E399" s="154"/>
      <c r="F399" s="260"/>
      <c r="G399" s="166"/>
      <c r="H399" s="150"/>
      <c r="I399" s="150"/>
      <c r="K399" s="180"/>
      <c r="L399" s="181"/>
      <c r="M399" s="181"/>
      <c r="N399" s="181"/>
    </row>
    <row r="400" spans="1:14" ht="80.25" customHeight="1" outlineLevel="1" x14ac:dyDescent="0.25">
      <c r="A400" s="164"/>
      <c r="B400" s="178" t="s">
        <v>454</v>
      </c>
      <c r="C400" s="146" t="s">
        <v>33</v>
      </c>
      <c r="D400" s="175" t="s">
        <v>279</v>
      </c>
      <c r="E400" s="153" t="s">
        <v>106</v>
      </c>
      <c r="F400" s="186" t="s">
        <v>468</v>
      </c>
      <c r="G400" s="165"/>
      <c r="H400" s="149"/>
      <c r="I400" s="149"/>
      <c r="K400" s="181"/>
      <c r="L400" s="181"/>
      <c r="M400" s="181"/>
      <c r="N400" s="181"/>
    </row>
    <row r="401" spans="1:14" ht="91.5" customHeight="1" outlineLevel="1" x14ac:dyDescent="0.25">
      <c r="A401" s="164"/>
      <c r="B401" s="178"/>
      <c r="C401" s="148"/>
      <c r="D401" s="175"/>
      <c r="E401" s="154"/>
      <c r="F401" s="187"/>
      <c r="G401" s="166"/>
      <c r="H401" s="150"/>
      <c r="I401" s="150"/>
      <c r="K401" s="181"/>
      <c r="L401" s="181"/>
      <c r="M401" s="181"/>
      <c r="N401" s="181"/>
    </row>
    <row r="402" spans="1:14" ht="18.75" customHeight="1" outlineLevel="1" x14ac:dyDescent="0.25">
      <c r="A402" s="167" t="s">
        <v>107</v>
      </c>
      <c r="B402" s="168"/>
      <c r="C402" s="168"/>
      <c r="D402" s="168"/>
      <c r="E402" s="168"/>
      <c r="F402" s="168"/>
      <c r="G402" s="168"/>
      <c r="H402" s="168"/>
      <c r="I402" s="169"/>
      <c r="K402" s="12"/>
      <c r="L402" s="12"/>
      <c r="M402" s="12"/>
    </row>
    <row r="403" spans="1:14" ht="26.25" customHeight="1" outlineLevel="1" x14ac:dyDescent="0.25">
      <c r="A403" s="140" t="s">
        <v>71</v>
      </c>
      <c r="B403" s="143" t="s">
        <v>455</v>
      </c>
      <c r="C403" s="146" t="s">
        <v>19</v>
      </c>
      <c r="D403" s="159" t="s">
        <v>280</v>
      </c>
      <c r="E403" s="146" t="s">
        <v>19</v>
      </c>
      <c r="F403" s="146" t="s">
        <v>19</v>
      </c>
      <c r="G403" s="53" t="s">
        <v>75</v>
      </c>
      <c r="H403" s="81">
        <f>H404</f>
        <v>92591.2</v>
      </c>
      <c r="I403" s="81">
        <f>I404</f>
        <v>39427.4</v>
      </c>
      <c r="K403" s="34"/>
      <c r="L403" s="12"/>
      <c r="M403" s="12"/>
    </row>
    <row r="404" spans="1:14" ht="87.75" customHeight="1" outlineLevel="1" x14ac:dyDescent="0.25">
      <c r="A404" s="142"/>
      <c r="B404" s="145"/>
      <c r="C404" s="148"/>
      <c r="D404" s="160"/>
      <c r="E404" s="148"/>
      <c r="F404" s="148"/>
      <c r="G404" s="92" t="s">
        <v>15</v>
      </c>
      <c r="H404" s="81">
        <v>92591.2</v>
      </c>
      <c r="I404" s="81">
        <v>39427.4</v>
      </c>
      <c r="K404" s="12"/>
      <c r="L404" s="12"/>
      <c r="M404" s="12"/>
    </row>
    <row r="405" spans="1:14" ht="22.5" customHeight="1" outlineLevel="1" x14ac:dyDescent="0.25">
      <c r="A405" s="140" t="s">
        <v>72</v>
      </c>
      <c r="B405" s="143" t="s">
        <v>456</v>
      </c>
      <c r="C405" s="146" t="s">
        <v>19</v>
      </c>
      <c r="D405" s="159" t="s">
        <v>283</v>
      </c>
      <c r="E405" s="146" t="s">
        <v>19</v>
      </c>
      <c r="F405" s="146" t="s">
        <v>19</v>
      </c>
      <c r="G405" s="53" t="s">
        <v>75</v>
      </c>
      <c r="H405" s="81">
        <f>H406</f>
        <v>1275</v>
      </c>
      <c r="I405" s="81">
        <f>I406</f>
        <v>157.1</v>
      </c>
      <c r="K405" s="12"/>
      <c r="L405" s="12"/>
      <c r="M405" s="12"/>
    </row>
    <row r="406" spans="1:14" ht="77.25" customHeight="1" outlineLevel="1" x14ac:dyDescent="0.25">
      <c r="A406" s="142"/>
      <c r="B406" s="145"/>
      <c r="C406" s="148"/>
      <c r="D406" s="160"/>
      <c r="E406" s="148"/>
      <c r="F406" s="148"/>
      <c r="G406" s="92" t="s">
        <v>15</v>
      </c>
      <c r="H406" s="81">
        <v>1275</v>
      </c>
      <c r="I406" s="81">
        <v>157.1</v>
      </c>
      <c r="K406" s="12"/>
      <c r="L406" s="12"/>
      <c r="M406" s="12"/>
    </row>
    <row r="407" spans="1:14" ht="30.75" customHeight="1" outlineLevel="1" x14ac:dyDescent="0.25">
      <c r="A407" s="140" t="s">
        <v>73</v>
      </c>
      <c r="B407" s="143" t="s">
        <v>457</v>
      </c>
      <c r="C407" s="146" t="s">
        <v>19</v>
      </c>
      <c r="D407" s="159" t="s">
        <v>281</v>
      </c>
      <c r="E407" s="146" t="s">
        <v>19</v>
      </c>
      <c r="F407" s="146" t="s">
        <v>19</v>
      </c>
      <c r="G407" s="92" t="s">
        <v>75</v>
      </c>
      <c r="H407" s="81">
        <f>H408+H409</f>
        <v>173808.5</v>
      </c>
      <c r="I407" s="81">
        <f>I408+I409</f>
        <v>87053.599999999991</v>
      </c>
      <c r="K407" s="34"/>
      <c r="L407" s="12"/>
      <c r="M407" s="12"/>
    </row>
    <row r="408" spans="1:14" ht="24.75" customHeight="1" outlineLevel="1" x14ac:dyDescent="0.25">
      <c r="A408" s="141"/>
      <c r="B408" s="144"/>
      <c r="C408" s="147"/>
      <c r="D408" s="161"/>
      <c r="E408" s="147"/>
      <c r="F408" s="147"/>
      <c r="G408" s="92" t="s">
        <v>14</v>
      </c>
      <c r="H408" s="81">
        <v>1151.9000000000001</v>
      </c>
      <c r="I408" s="81">
        <v>575.4</v>
      </c>
      <c r="K408" s="12"/>
      <c r="L408" s="12"/>
      <c r="M408" s="12"/>
    </row>
    <row r="409" spans="1:14" ht="47.25" customHeight="1" outlineLevel="1" x14ac:dyDescent="0.25">
      <c r="A409" s="142"/>
      <c r="B409" s="145"/>
      <c r="C409" s="148"/>
      <c r="D409" s="160"/>
      <c r="E409" s="148"/>
      <c r="F409" s="148"/>
      <c r="G409" s="92" t="s">
        <v>15</v>
      </c>
      <c r="H409" s="81">
        <v>172656.6</v>
      </c>
      <c r="I409" s="81">
        <f>86472.4+5.8</f>
        <v>86478.2</v>
      </c>
      <c r="K409" s="12"/>
      <c r="L409" s="12"/>
      <c r="M409" s="12"/>
    </row>
    <row r="410" spans="1:14" ht="76.5" customHeight="1" outlineLevel="1" x14ac:dyDescent="0.25">
      <c r="A410" s="140" t="s">
        <v>112</v>
      </c>
      <c r="B410" s="143" t="s">
        <v>458</v>
      </c>
      <c r="C410" s="146" t="s">
        <v>19</v>
      </c>
      <c r="D410" s="159" t="s">
        <v>282</v>
      </c>
      <c r="E410" s="146" t="s">
        <v>19</v>
      </c>
      <c r="F410" s="146" t="s">
        <v>19</v>
      </c>
      <c r="G410" s="92" t="s">
        <v>75</v>
      </c>
      <c r="H410" s="81">
        <v>2.2999999999999998</v>
      </c>
      <c r="I410" s="81">
        <v>0</v>
      </c>
      <c r="K410" s="12"/>
      <c r="L410" s="12"/>
      <c r="M410" s="12"/>
    </row>
    <row r="411" spans="1:14" ht="57" customHeight="1" outlineLevel="1" x14ac:dyDescent="0.25">
      <c r="A411" s="142"/>
      <c r="B411" s="145"/>
      <c r="C411" s="148"/>
      <c r="D411" s="160"/>
      <c r="E411" s="148"/>
      <c r="F411" s="148"/>
      <c r="G411" s="92" t="s">
        <v>14</v>
      </c>
      <c r="H411" s="81">
        <v>2.2999999999999998</v>
      </c>
      <c r="I411" s="81">
        <v>0</v>
      </c>
      <c r="K411" s="12"/>
      <c r="L411" s="12"/>
      <c r="M411" s="12"/>
    </row>
    <row r="412" spans="1:14" ht="37.5" customHeight="1" outlineLevel="1" x14ac:dyDescent="0.25">
      <c r="A412" s="157" t="s">
        <v>113</v>
      </c>
      <c r="B412" s="158" t="s">
        <v>459</v>
      </c>
      <c r="C412" s="146" t="s">
        <v>19</v>
      </c>
      <c r="D412" s="159" t="s">
        <v>21</v>
      </c>
      <c r="E412" s="146" t="s">
        <v>19</v>
      </c>
      <c r="F412" s="146" t="s">
        <v>19</v>
      </c>
      <c r="G412" s="92" t="s">
        <v>75</v>
      </c>
      <c r="H412" s="63"/>
      <c r="I412" s="81"/>
      <c r="K412" s="12"/>
      <c r="L412" s="12"/>
      <c r="M412" s="12"/>
    </row>
    <row r="413" spans="1:14" ht="30.75" customHeight="1" outlineLevel="1" x14ac:dyDescent="0.25">
      <c r="A413" s="157"/>
      <c r="B413" s="158"/>
      <c r="C413" s="148"/>
      <c r="D413" s="160"/>
      <c r="E413" s="148"/>
      <c r="F413" s="148"/>
      <c r="G413" s="53" t="s">
        <v>15</v>
      </c>
      <c r="H413" s="63"/>
      <c r="I413" s="81"/>
      <c r="K413" s="12"/>
      <c r="L413" s="12"/>
      <c r="M413" s="12"/>
    </row>
    <row r="414" spans="1:14" ht="22.5" customHeight="1" x14ac:dyDescent="0.25">
      <c r="A414" s="273" t="s">
        <v>82</v>
      </c>
      <c r="B414" s="274"/>
      <c r="C414" s="274"/>
      <c r="D414" s="274"/>
      <c r="E414" s="274"/>
      <c r="F414" s="275"/>
      <c r="G414" s="112" t="s">
        <v>12</v>
      </c>
      <c r="H414" s="113">
        <f>H415+H416+H417</f>
        <v>6799133.0999999996</v>
      </c>
      <c r="I414" s="113">
        <f>I415+I416+I417</f>
        <v>4068792.5999999996</v>
      </c>
      <c r="K414" s="18"/>
    </row>
    <row r="415" spans="1:14" ht="16.5" x14ac:dyDescent="0.25">
      <c r="A415" s="276"/>
      <c r="B415" s="277"/>
      <c r="C415" s="277"/>
      <c r="D415" s="277"/>
      <c r="E415" s="277"/>
      <c r="F415" s="278"/>
      <c r="G415" s="114" t="s">
        <v>13</v>
      </c>
      <c r="H415" s="113">
        <f>H239+H212+H255</f>
        <v>349985.00000000006</v>
      </c>
      <c r="I415" s="113">
        <f>I239+I212+I255</f>
        <v>221653.6</v>
      </c>
      <c r="K415" s="18"/>
    </row>
    <row r="416" spans="1:14" ht="15.75" customHeight="1" x14ac:dyDescent="0.25">
      <c r="A416" s="276"/>
      <c r="B416" s="277"/>
      <c r="C416" s="277"/>
      <c r="D416" s="277"/>
      <c r="E416" s="277"/>
      <c r="F416" s="278"/>
      <c r="G416" s="114" t="s">
        <v>14</v>
      </c>
      <c r="H416" s="113">
        <f>H10+H26+H39+H65+H94+H170+H213+H256+H353+H411+H347+H240+H408</f>
        <v>5226740.3</v>
      </c>
      <c r="I416" s="113">
        <f>I10+I26+I39+I65+I94+I170+I213+I256+I353+I411+I347+I240+I408</f>
        <v>3125736.1999999997</v>
      </c>
      <c r="K416" s="18"/>
    </row>
    <row r="417" spans="1:12" ht="17.25" customHeight="1" x14ac:dyDescent="0.25">
      <c r="A417" s="276"/>
      <c r="B417" s="277"/>
      <c r="C417" s="277"/>
      <c r="D417" s="277"/>
      <c r="E417" s="277"/>
      <c r="F417" s="278"/>
      <c r="G417" s="115" t="s">
        <v>15</v>
      </c>
      <c r="H417" s="116">
        <f>H11+H27+H40+H56+H66+H95+H102+H112+H126+H143+H171+H214+H241+H257+H316+H340+H354+H385+H395+H404+H406+H409+H413+H374</f>
        <v>1222407.8000000003</v>
      </c>
      <c r="I417" s="116">
        <f>I11+I27+I40+I56+I66+I95+I102+I112+I126+I143+I171+I214+I241+I257+I316+I340+I354+I385+I395+I404+I406+I409+I413+I374</f>
        <v>721402.79999999993</v>
      </c>
      <c r="K417" s="18"/>
    </row>
    <row r="418" spans="1:12" ht="54" customHeight="1" x14ac:dyDescent="0.25">
      <c r="A418" s="308" t="s">
        <v>490</v>
      </c>
      <c r="B418" s="308"/>
      <c r="C418" s="308"/>
      <c r="D418" s="308"/>
      <c r="E418" s="308"/>
      <c r="F418" s="308"/>
      <c r="G418" s="308"/>
      <c r="H418" s="308"/>
      <c r="I418" s="308"/>
      <c r="J418" s="20"/>
      <c r="K418" s="14"/>
      <c r="L418" s="12"/>
    </row>
    <row r="419" spans="1:12" ht="39" customHeight="1" x14ac:dyDescent="0.3">
      <c r="A419" s="309"/>
      <c r="B419" s="309"/>
      <c r="C419" s="309"/>
      <c r="D419" s="309"/>
      <c r="E419" s="309"/>
      <c r="F419" s="309"/>
      <c r="G419" s="309"/>
      <c r="H419" s="309"/>
      <c r="I419" s="309"/>
      <c r="J419" s="21"/>
      <c r="K419" s="15"/>
      <c r="L419" s="12"/>
    </row>
    <row r="420" spans="1:12" ht="47.25" customHeight="1" x14ac:dyDescent="0.25">
      <c r="A420" s="310" t="s">
        <v>482</v>
      </c>
      <c r="B420" s="311"/>
      <c r="C420" s="311"/>
      <c r="D420" s="311"/>
      <c r="E420" s="311"/>
      <c r="F420" s="311"/>
      <c r="G420" s="311"/>
      <c r="H420" s="311"/>
      <c r="I420" s="311"/>
    </row>
    <row r="421" spans="1:12" ht="21" customHeight="1" x14ac:dyDescent="0.3">
      <c r="A421" s="17" t="s">
        <v>483</v>
      </c>
      <c r="B421" s="17"/>
      <c r="C421" s="17"/>
      <c r="D421" s="17"/>
      <c r="E421" s="17"/>
      <c r="F421" s="17"/>
      <c r="G421" s="137"/>
      <c r="H421" s="137"/>
      <c r="I421" s="137"/>
    </row>
    <row r="422" spans="1:12" ht="19.5" customHeight="1" x14ac:dyDescent="0.3">
      <c r="A422" s="17" t="s">
        <v>484</v>
      </c>
      <c r="B422" s="17"/>
      <c r="C422" s="17"/>
      <c r="D422" s="17"/>
      <c r="E422" s="17"/>
      <c r="F422" s="17"/>
      <c r="G422" s="17"/>
      <c r="H422" s="138"/>
      <c r="I422" s="139"/>
    </row>
    <row r="423" spans="1:12" ht="19.5" customHeight="1" x14ac:dyDescent="0.3">
      <c r="A423" s="17" t="s">
        <v>485</v>
      </c>
      <c r="B423" s="17"/>
      <c r="C423" s="17"/>
      <c r="D423" s="17"/>
      <c r="E423" s="17"/>
      <c r="F423" s="17"/>
      <c r="G423" s="17"/>
      <c r="H423" s="138"/>
      <c r="I423" s="139"/>
    </row>
    <row r="424" spans="1:12" ht="19.5" customHeight="1" x14ac:dyDescent="0.3">
      <c r="A424" s="17" t="s">
        <v>486</v>
      </c>
      <c r="B424" s="17"/>
      <c r="C424" s="17"/>
      <c r="D424" s="17"/>
      <c r="E424" s="17"/>
      <c r="F424" s="17"/>
      <c r="G424" s="17"/>
      <c r="H424" s="138"/>
      <c r="I424" s="139"/>
    </row>
    <row r="425" spans="1:12" ht="19.5" customHeight="1" x14ac:dyDescent="0.3">
      <c r="A425" s="17" t="s">
        <v>487</v>
      </c>
      <c r="B425" s="17"/>
      <c r="C425" s="17"/>
      <c r="D425" s="17"/>
      <c r="E425" s="17"/>
      <c r="F425" s="17"/>
      <c r="G425" s="17"/>
      <c r="H425" s="138"/>
      <c r="I425" s="139"/>
    </row>
    <row r="426" spans="1:12" ht="19.5" customHeight="1" x14ac:dyDescent="0.3">
      <c r="A426" s="17" t="s">
        <v>488</v>
      </c>
      <c r="B426" s="17"/>
      <c r="C426" s="17"/>
      <c r="D426" s="17"/>
      <c r="E426" s="17"/>
      <c r="F426" s="17"/>
      <c r="G426" s="17"/>
      <c r="H426" s="138"/>
      <c r="I426" s="139"/>
    </row>
    <row r="427" spans="1:12" ht="15.75" customHeight="1" x14ac:dyDescent="0.3">
      <c r="A427" s="5"/>
      <c r="B427" s="5"/>
      <c r="C427" s="5"/>
      <c r="D427" s="5"/>
      <c r="E427" s="5"/>
      <c r="F427" s="5"/>
      <c r="G427" s="17"/>
      <c r="H427" s="138"/>
      <c r="I427" s="139"/>
    </row>
    <row r="428" spans="1:12" ht="8.25" customHeight="1" x14ac:dyDescent="0.3">
      <c r="A428" s="17"/>
      <c r="B428" s="50"/>
      <c r="C428" s="17"/>
      <c r="D428" s="17"/>
      <c r="E428" s="17"/>
      <c r="F428" s="17"/>
      <c r="G428" s="41"/>
      <c r="H428" s="42"/>
      <c r="I428" s="43"/>
    </row>
    <row r="429" spans="1:12" ht="20.25" customHeight="1" x14ac:dyDescent="0.3">
      <c r="A429" s="17"/>
      <c r="B429" s="50"/>
      <c r="C429" s="17"/>
      <c r="D429" s="17"/>
      <c r="E429" s="17"/>
      <c r="F429" s="17"/>
      <c r="G429" s="41"/>
      <c r="H429" s="42"/>
      <c r="I429" s="43"/>
    </row>
    <row r="430" spans="1:12" ht="18.75" x14ac:dyDescent="0.3">
      <c r="A430" s="17"/>
      <c r="B430" s="50"/>
      <c r="C430" s="17"/>
      <c r="D430" s="17"/>
      <c r="E430" s="17"/>
      <c r="F430" s="17"/>
      <c r="G430" s="41"/>
      <c r="H430" s="42"/>
      <c r="I430" s="43"/>
    </row>
    <row r="431" spans="1:12" ht="18.75" x14ac:dyDescent="0.3">
      <c r="A431" s="17"/>
      <c r="B431" s="50"/>
      <c r="C431" s="17"/>
      <c r="D431" s="17"/>
      <c r="E431" s="17"/>
      <c r="F431" s="17"/>
      <c r="G431" s="41"/>
      <c r="H431" s="42"/>
      <c r="I431" s="43"/>
    </row>
    <row r="432" spans="1:12" ht="18.75" x14ac:dyDescent="0.3">
      <c r="A432" s="17"/>
      <c r="B432" s="50"/>
      <c r="C432" s="17"/>
      <c r="D432" s="17"/>
      <c r="E432" s="17"/>
      <c r="F432" s="17"/>
      <c r="G432" s="41"/>
      <c r="H432" s="42"/>
      <c r="I432" s="43"/>
    </row>
    <row r="433" spans="1:9" ht="18.75" x14ac:dyDescent="0.3">
      <c r="A433" s="17"/>
      <c r="B433" s="50"/>
      <c r="C433" s="17"/>
      <c r="D433" s="17"/>
      <c r="E433" s="17"/>
      <c r="F433" s="17"/>
      <c r="G433" s="41"/>
      <c r="H433" s="42"/>
      <c r="I433" s="43"/>
    </row>
    <row r="434" spans="1:9" ht="18.75" x14ac:dyDescent="0.3">
      <c r="A434" s="17"/>
      <c r="B434" s="50"/>
      <c r="C434" s="17"/>
      <c r="D434" s="17"/>
      <c r="E434" s="17"/>
      <c r="F434" s="17"/>
      <c r="G434" s="41"/>
      <c r="H434" s="42"/>
      <c r="I434" s="43"/>
    </row>
    <row r="435" spans="1:9" ht="18.75" x14ac:dyDescent="0.3">
      <c r="A435" s="17"/>
      <c r="B435" s="50"/>
      <c r="C435" s="17"/>
      <c r="D435" s="17"/>
      <c r="E435" s="17"/>
      <c r="F435" s="17"/>
      <c r="G435" s="41"/>
      <c r="H435" s="42"/>
      <c r="I435" s="43"/>
    </row>
    <row r="436" spans="1:9" ht="18.75" x14ac:dyDescent="0.3">
      <c r="A436" s="17"/>
      <c r="B436" s="50"/>
      <c r="C436" s="17"/>
      <c r="D436" s="17"/>
      <c r="E436" s="17"/>
      <c r="F436" s="17"/>
      <c r="G436" s="41"/>
      <c r="H436" s="42"/>
      <c r="I436" s="43"/>
    </row>
    <row r="437" spans="1:9" ht="18.75" x14ac:dyDescent="0.3">
      <c r="A437" s="17"/>
      <c r="B437" s="50"/>
      <c r="C437" s="17"/>
      <c r="D437" s="17"/>
      <c r="E437" s="17"/>
      <c r="F437" s="17"/>
      <c r="G437" s="41"/>
      <c r="H437" s="42"/>
      <c r="I437" s="43"/>
    </row>
    <row r="438" spans="1:9" ht="18.75" x14ac:dyDescent="0.3">
      <c r="A438" s="17"/>
      <c r="B438" s="50"/>
      <c r="C438" s="17"/>
      <c r="D438" s="17"/>
      <c r="E438" s="17"/>
      <c r="F438" s="17"/>
      <c r="G438" s="41"/>
      <c r="H438" s="42"/>
      <c r="I438" s="43"/>
    </row>
    <row r="439" spans="1:9" ht="18.75" x14ac:dyDescent="0.3">
      <c r="A439" s="17"/>
      <c r="B439" s="50"/>
      <c r="C439" s="17"/>
      <c r="D439" s="17"/>
      <c r="E439" s="17"/>
      <c r="F439" s="17"/>
      <c r="G439" s="41"/>
      <c r="H439" s="42"/>
      <c r="I439" s="43"/>
    </row>
    <row r="440" spans="1:9" ht="18.75" x14ac:dyDescent="0.3">
      <c r="A440" s="17"/>
      <c r="B440" s="50"/>
      <c r="C440" s="17"/>
      <c r="D440" s="17"/>
      <c r="E440" s="17"/>
      <c r="F440" s="17"/>
      <c r="G440" s="41"/>
      <c r="H440" s="42"/>
      <c r="I440" s="43"/>
    </row>
    <row r="441" spans="1:9" ht="18.75" x14ac:dyDescent="0.3">
      <c r="A441" s="17"/>
      <c r="B441" s="50"/>
      <c r="C441" s="17"/>
      <c r="D441" s="17"/>
      <c r="E441" s="17"/>
      <c r="F441" s="17"/>
      <c r="G441" s="41"/>
      <c r="H441" s="42"/>
      <c r="I441" s="43"/>
    </row>
    <row r="442" spans="1:9" ht="18.75" x14ac:dyDescent="0.3">
      <c r="A442" s="17"/>
      <c r="B442" s="50"/>
      <c r="C442" s="17"/>
      <c r="D442" s="17"/>
      <c r="E442" s="17"/>
      <c r="F442" s="17"/>
      <c r="G442" s="41"/>
      <c r="H442" s="42"/>
      <c r="I442" s="43"/>
    </row>
    <row r="443" spans="1:9" ht="18.75" x14ac:dyDescent="0.3">
      <c r="A443" s="17"/>
      <c r="B443" s="50"/>
      <c r="C443" s="17"/>
      <c r="D443" s="17"/>
      <c r="E443" s="17"/>
      <c r="F443" s="17"/>
      <c r="G443" s="41"/>
      <c r="H443" s="42"/>
      <c r="I443" s="43"/>
    </row>
    <row r="444" spans="1:9" ht="18.75" x14ac:dyDescent="0.3">
      <c r="A444" s="17"/>
      <c r="B444" s="50"/>
      <c r="C444" s="17"/>
      <c r="D444" s="17"/>
      <c r="E444" s="17"/>
      <c r="F444" s="17"/>
      <c r="G444" s="41"/>
      <c r="H444" s="42"/>
      <c r="I444" s="43"/>
    </row>
    <row r="445" spans="1:9" ht="18.75" x14ac:dyDescent="0.3">
      <c r="A445" s="17"/>
      <c r="B445" s="50"/>
      <c r="C445" s="17"/>
      <c r="D445" s="17"/>
      <c r="E445" s="17"/>
      <c r="F445" s="17"/>
      <c r="G445" s="41"/>
      <c r="H445" s="42"/>
      <c r="I445" s="43"/>
    </row>
    <row r="446" spans="1:9" ht="18.75" x14ac:dyDescent="0.3">
      <c r="A446" s="17"/>
      <c r="B446" s="50"/>
      <c r="C446" s="17"/>
      <c r="D446" s="17"/>
      <c r="E446" s="17"/>
      <c r="F446" s="17"/>
      <c r="G446" s="41"/>
      <c r="H446" s="42"/>
      <c r="I446" s="43"/>
    </row>
    <row r="447" spans="1:9" ht="18.75" x14ac:dyDescent="0.3">
      <c r="A447" s="17"/>
      <c r="B447" s="50"/>
      <c r="C447" s="17"/>
      <c r="D447" s="17"/>
      <c r="E447" s="17"/>
      <c r="F447" s="17"/>
      <c r="G447" s="41"/>
      <c r="H447" s="42"/>
      <c r="I447" s="43"/>
    </row>
    <row r="448" spans="1:9" ht="18.75" x14ac:dyDescent="0.3">
      <c r="A448" s="17"/>
      <c r="B448" s="50"/>
      <c r="C448" s="17"/>
      <c r="D448" s="17"/>
      <c r="E448" s="17"/>
      <c r="F448" s="17"/>
      <c r="G448" s="41"/>
      <c r="H448" s="42"/>
      <c r="I448" s="43"/>
    </row>
    <row r="449" spans="1:9" ht="18.75" x14ac:dyDescent="0.3">
      <c r="A449" s="17"/>
      <c r="B449" s="50"/>
      <c r="C449" s="17"/>
      <c r="D449" s="17"/>
      <c r="E449" s="17"/>
      <c r="F449" s="17"/>
      <c r="G449" s="41"/>
      <c r="H449" s="42"/>
      <c r="I449" s="43"/>
    </row>
    <row r="450" spans="1:9" ht="18.75" x14ac:dyDescent="0.3">
      <c r="A450" s="17"/>
      <c r="B450" s="50"/>
      <c r="C450" s="17"/>
      <c r="D450" s="17"/>
      <c r="E450" s="17"/>
      <c r="F450" s="17"/>
      <c r="G450" s="41"/>
      <c r="H450" s="42"/>
      <c r="I450" s="43"/>
    </row>
    <row r="451" spans="1:9" ht="18.75" x14ac:dyDescent="0.3">
      <c r="A451" s="17"/>
      <c r="B451" s="50"/>
      <c r="C451" s="17"/>
      <c r="D451" s="17"/>
      <c r="E451" s="17"/>
      <c r="F451" s="17"/>
      <c r="G451" s="41"/>
      <c r="H451" s="42"/>
      <c r="I451" s="43"/>
    </row>
    <row r="452" spans="1:9" ht="18.75" x14ac:dyDescent="0.3">
      <c r="A452" s="17"/>
      <c r="B452" s="50"/>
      <c r="C452" s="17"/>
      <c r="D452" s="17"/>
      <c r="E452" s="17"/>
      <c r="F452" s="17"/>
      <c r="G452" s="41"/>
      <c r="H452" s="42"/>
      <c r="I452" s="43"/>
    </row>
    <row r="453" spans="1:9" ht="18.75" x14ac:dyDescent="0.3">
      <c r="A453" s="17"/>
      <c r="B453" s="50"/>
      <c r="C453" s="17"/>
      <c r="D453" s="17"/>
      <c r="E453" s="17"/>
      <c r="F453" s="17"/>
      <c r="G453" s="41"/>
      <c r="H453" s="42"/>
      <c r="I453" s="43"/>
    </row>
    <row r="454" spans="1:9" ht="18.75" x14ac:dyDescent="0.3">
      <c r="A454" s="17"/>
      <c r="B454" s="50"/>
      <c r="C454" s="17"/>
      <c r="D454" s="17"/>
      <c r="E454" s="17"/>
      <c r="F454" s="17"/>
      <c r="G454" s="41"/>
      <c r="H454" s="42"/>
      <c r="I454" s="43"/>
    </row>
    <row r="455" spans="1:9" ht="18.75" x14ac:dyDescent="0.3">
      <c r="A455" s="17"/>
      <c r="B455" s="50"/>
      <c r="C455" s="17"/>
      <c r="D455" s="17"/>
      <c r="E455" s="17"/>
      <c r="F455" s="17"/>
      <c r="G455" s="41"/>
      <c r="H455" s="42"/>
      <c r="I455" s="43"/>
    </row>
    <row r="456" spans="1:9" ht="18.75" x14ac:dyDescent="0.3">
      <c r="A456" s="17"/>
      <c r="B456" s="50"/>
      <c r="C456" s="17"/>
      <c r="D456" s="17"/>
      <c r="E456" s="17"/>
      <c r="F456" s="17"/>
      <c r="G456" s="41"/>
      <c r="H456" s="42"/>
      <c r="I456" s="43"/>
    </row>
    <row r="457" spans="1:9" ht="18.75" x14ac:dyDescent="0.3">
      <c r="A457" s="17"/>
      <c r="B457" s="50"/>
      <c r="C457" s="17"/>
      <c r="D457" s="17"/>
      <c r="E457" s="17"/>
      <c r="F457" s="17"/>
      <c r="G457" s="41"/>
      <c r="H457" s="42"/>
      <c r="I457" s="43"/>
    </row>
    <row r="458" spans="1:9" ht="18.75" x14ac:dyDescent="0.3">
      <c r="A458" s="17"/>
      <c r="B458" s="50"/>
      <c r="C458" s="17"/>
      <c r="D458" s="17"/>
      <c r="E458" s="17"/>
      <c r="F458" s="17"/>
      <c r="G458" s="41"/>
      <c r="H458" s="42"/>
      <c r="I458" s="43"/>
    </row>
    <row r="459" spans="1:9" ht="18.75" x14ac:dyDescent="0.3">
      <c r="A459" s="17"/>
      <c r="B459" s="50"/>
      <c r="C459" s="17"/>
      <c r="D459" s="17"/>
      <c r="E459" s="17"/>
      <c r="F459" s="17"/>
      <c r="G459" s="41"/>
      <c r="H459" s="42"/>
      <c r="I459" s="43"/>
    </row>
    <row r="460" spans="1:9" ht="18.75" x14ac:dyDescent="0.3">
      <c r="A460" s="17"/>
      <c r="B460" s="50"/>
      <c r="C460" s="17"/>
      <c r="D460" s="17"/>
      <c r="E460" s="17"/>
      <c r="F460" s="17"/>
      <c r="G460" s="41"/>
      <c r="H460" s="42"/>
      <c r="I460" s="43"/>
    </row>
    <row r="461" spans="1:9" ht="18.75" x14ac:dyDescent="0.3">
      <c r="A461" s="17"/>
      <c r="B461" s="50"/>
      <c r="C461" s="17"/>
      <c r="D461" s="17"/>
      <c r="E461" s="17"/>
      <c r="F461" s="17"/>
      <c r="G461" s="41"/>
      <c r="H461" s="42"/>
      <c r="I461" s="43"/>
    </row>
    <row r="462" spans="1:9" ht="18.75" x14ac:dyDescent="0.3">
      <c r="A462" s="17"/>
      <c r="B462" s="50"/>
      <c r="C462" s="17"/>
      <c r="D462" s="17"/>
      <c r="E462" s="17"/>
      <c r="F462" s="17"/>
      <c r="G462" s="41"/>
      <c r="H462" s="42"/>
      <c r="I462" s="43"/>
    </row>
    <row r="463" spans="1:9" ht="18.75" x14ac:dyDescent="0.3">
      <c r="A463" s="17"/>
      <c r="B463" s="50"/>
      <c r="C463" s="17"/>
      <c r="D463" s="17"/>
      <c r="E463" s="17"/>
      <c r="F463" s="17"/>
      <c r="G463" s="41"/>
      <c r="H463" s="42"/>
      <c r="I463" s="43"/>
    </row>
    <row r="464" spans="1:9" ht="18.75" x14ac:dyDescent="0.3">
      <c r="A464" s="17"/>
      <c r="B464" s="50"/>
      <c r="C464" s="17"/>
      <c r="D464" s="17"/>
      <c r="E464" s="17"/>
      <c r="F464" s="17"/>
      <c r="G464" s="41"/>
      <c r="H464" s="42"/>
      <c r="I464" s="43"/>
    </row>
    <row r="465" spans="1:9" ht="18.75" x14ac:dyDescent="0.3">
      <c r="A465" s="16"/>
      <c r="B465" s="51"/>
      <c r="C465" s="16"/>
      <c r="D465" s="16"/>
      <c r="E465" s="16"/>
      <c r="F465" s="16"/>
      <c r="G465" s="44"/>
      <c r="H465" s="45"/>
      <c r="I465" s="46"/>
    </row>
    <row r="466" spans="1:9" ht="18.75" x14ac:dyDescent="0.3">
      <c r="A466" s="16"/>
      <c r="B466" s="51"/>
      <c r="C466" s="16"/>
      <c r="D466" s="16"/>
      <c r="E466" s="16"/>
      <c r="F466" s="16"/>
      <c r="G466" s="44"/>
      <c r="H466" s="45"/>
      <c r="I466" s="46"/>
    </row>
    <row r="467" spans="1:9" ht="18.75" x14ac:dyDescent="0.3">
      <c r="A467" s="16"/>
      <c r="B467" s="51"/>
      <c r="C467" s="16"/>
      <c r="D467" s="16"/>
      <c r="E467" s="16"/>
      <c r="F467" s="16"/>
      <c r="G467" s="44"/>
      <c r="H467" s="45"/>
      <c r="I467" s="46"/>
    </row>
    <row r="468" spans="1:9" ht="18.75" x14ac:dyDescent="0.3">
      <c r="A468" s="16"/>
      <c r="B468" s="51"/>
      <c r="C468" s="16"/>
      <c r="D468" s="16"/>
      <c r="E468" s="16"/>
      <c r="F468" s="16"/>
      <c r="G468" s="44"/>
      <c r="H468" s="45"/>
      <c r="I468" s="46"/>
    </row>
    <row r="469" spans="1:9" ht="18.75" x14ac:dyDescent="0.3">
      <c r="A469" s="16"/>
      <c r="B469" s="51"/>
      <c r="C469" s="16"/>
      <c r="D469" s="16"/>
      <c r="E469" s="16"/>
      <c r="F469" s="16"/>
      <c r="G469" s="44"/>
      <c r="H469" s="45"/>
      <c r="I469" s="46"/>
    </row>
    <row r="470" spans="1:9" ht="18.75" x14ac:dyDescent="0.3">
      <c r="A470" s="16"/>
      <c r="B470" s="51"/>
      <c r="C470" s="16"/>
      <c r="D470" s="16"/>
      <c r="E470" s="16"/>
      <c r="F470" s="16"/>
      <c r="G470" s="44"/>
      <c r="H470" s="45"/>
      <c r="I470" s="46"/>
    </row>
    <row r="471" spans="1:9" ht="18.75" x14ac:dyDescent="0.3">
      <c r="A471" s="16"/>
      <c r="B471" s="51"/>
      <c r="C471" s="16"/>
      <c r="D471" s="16"/>
      <c r="E471" s="16"/>
      <c r="F471" s="16"/>
      <c r="G471" s="44"/>
      <c r="H471" s="45"/>
      <c r="I471" s="46"/>
    </row>
    <row r="472" spans="1:9" ht="18.75" x14ac:dyDescent="0.3">
      <c r="A472" s="16"/>
      <c r="B472" s="51"/>
      <c r="C472" s="16"/>
      <c r="D472" s="16"/>
      <c r="E472" s="16"/>
      <c r="F472" s="16"/>
      <c r="G472" s="44"/>
      <c r="H472" s="45"/>
      <c r="I472" s="46"/>
    </row>
  </sheetData>
  <autoFilter ref="C1:C472"/>
  <mergeCells count="1033">
    <mergeCell ref="A420:I420"/>
    <mergeCell ref="G379:G380"/>
    <mergeCell ref="I393:I394"/>
    <mergeCell ref="B310:B311"/>
    <mergeCell ref="C310:C311"/>
    <mergeCell ref="E317:E318"/>
    <mergeCell ref="F329:F333"/>
    <mergeCell ref="F341:F342"/>
    <mergeCell ref="C317:C318"/>
    <mergeCell ref="E319:E320"/>
    <mergeCell ref="F319:F320"/>
    <mergeCell ref="D334:D335"/>
    <mergeCell ref="B319:B320"/>
    <mergeCell ref="B302:B303"/>
    <mergeCell ref="E321:E323"/>
    <mergeCell ref="C297:C301"/>
    <mergeCell ref="D297:D301"/>
    <mergeCell ref="G377:G378"/>
    <mergeCell ref="I363:I367"/>
    <mergeCell ref="I377:I378"/>
    <mergeCell ref="G393:G394"/>
    <mergeCell ref="G375:G376"/>
    <mergeCell ref="G343:G344"/>
    <mergeCell ref="D381:D382"/>
    <mergeCell ref="C370:C371"/>
    <mergeCell ref="D370:D371"/>
    <mergeCell ref="A368:A369"/>
    <mergeCell ref="B348:B349"/>
    <mergeCell ref="C368:C369"/>
    <mergeCell ref="C348:C349"/>
    <mergeCell ref="C355:C357"/>
    <mergeCell ref="B355:B357"/>
    <mergeCell ref="I388:I389"/>
    <mergeCell ref="A218:A220"/>
    <mergeCell ref="B218:B220"/>
    <mergeCell ref="C218:C220"/>
    <mergeCell ref="D218:D220"/>
    <mergeCell ref="I336:I339"/>
    <mergeCell ref="H329:H333"/>
    <mergeCell ref="I341:I342"/>
    <mergeCell ref="A418:I418"/>
    <mergeCell ref="A419:I419"/>
    <mergeCell ref="G396:G397"/>
    <mergeCell ref="H396:H397"/>
    <mergeCell ref="I396:I397"/>
    <mergeCell ref="G321:G323"/>
    <mergeCell ref="H321:H323"/>
    <mergeCell ref="I321:I323"/>
    <mergeCell ref="I325:I326"/>
    <mergeCell ref="H386:H387"/>
    <mergeCell ref="H383:H384"/>
    <mergeCell ref="I383:I384"/>
    <mergeCell ref="G383:G384"/>
    <mergeCell ref="H390:H391"/>
    <mergeCell ref="H363:H367"/>
    <mergeCell ref="I370:I371"/>
    <mergeCell ref="D321:D323"/>
    <mergeCell ref="D379:D380"/>
    <mergeCell ref="A291:A293"/>
    <mergeCell ref="G390:G391"/>
    <mergeCell ref="F302:F303"/>
    <mergeCell ref="F305:F309"/>
    <mergeCell ref="H325:H326"/>
    <mergeCell ref="H127:H131"/>
    <mergeCell ref="G132:G133"/>
    <mergeCell ref="H132:H133"/>
    <mergeCell ref="F310:F311"/>
    <mergeCell ref="H149:H150"/>
    <mergeCell ref="F252:F257"/>
    <mergeCell ref="E252:E257"/>
    <mergeCell ref="F266:F272"/>
    <mergeCell ref="E179:E180"/>
    <mergeCell ref="G345:G346"/>
    <mergeCell ref="G368:G369"/>
    <mergeCell ref="G325:G326"/>
    <mergeCell ref="H393:H394"/>
    <mergeCell ref="H108:H109"/>
    <mergeCell ref="G103:G107"/>
    <mergeCell ref="H103:H107"/>
    <mergeCell ref="H98:H99"/>
    <mergeCell ref="G98:G99"/>
    <mergeCell ref="F386:F387"/>
    <mergeCell ref="E381:E382"/>
    <mergeCell ref="F381:F382"/>
    <mergeCell ref="E370:E371"/>
    <mergeCell ref="F370:F371"/>
    <mergeCell ref="E360:E361"/>
    <mergeCell ref="G370:G371"/>
    <mergeCell ref="E264:E265"/>
    <mergeCell ref="E237:E241"/>
    <mergeCell ref="A168:I168"/>
    <mergeCell ref="I317:I318"/>
    <mergeCell ref="I242:I243"/>
    <mergeCell ref="I209:I210"/>
    <mergeCell ref="I280:I284"/>
    <mergeCell ref="I134:I138"/>
    <mergeCell ref="F202:F203"/>
    <mergeCell ref="F204:F208"/>
    <mergeCell ref="F188:F189"/>
    <mergeCell ref="F181:F182"/>
    <mergeCell ref="C166:C167"/>
    <mergeCell ref="F312:F316"/>
    <mergeCell ref="E302:E303"/>
    <mergeCell ref="E310:E311"/>
    <mergeCell ref="F250:F251"/>
    <mergeCell ref="F273:F274"/>
    <mergeCell ref="F216:F217"/>
    <mergeCell ref="F218:F220"/>
    <mergeCell ref="F242:F246"/>
    <mergeCell ref="F177:F178"/>
    <mergeCell ref="H166:H167"/>
    <mergeCell ref="F247:F248"/>
    <mergeCell ref="E197:E201"/>
    <mergeCell ref="F230:F234"/>
    <mergeCell ref="G252:G254"/>
    <mergeCell ref="F287:F289"/>
    <mergeCell ref="F262:F263"/>
    <mergeCell ref="E273:E274"/>
    <mergeCell ref="H264:H265"/>
    <mergeCell ref="F195:F196"/>
    <mergeCell ref="E188:E189"/>
    <mergeCell ref="F235:F236"/>
    <mergeCell ref="F280:F284"/>
    <mergeCell ref="F285:F286"/>
    <mergeCell ref="F258:F261"/>
    <mergeCell ref="E166:E167"/>
    <mergeCell ref="H247:H248"/>
    <mergeCell ref="I132:I133"/>
    <mergeCell ref="G134:G138"/>
    <mergeCell ref="I122:I123"/>
    <mergeCell ref="I120:I121"/>
    <mergeCell ref="I108:I109"/>
    <mergeCell ref="I113:I118"/>
    <mergeCell ref="I103:I107"/>
    <mergeCell ref="I98:I99"/>
    <mergeCell ref="I386:I387"/>
    <mergeCell ref="F144:F148"/>
    <mergeCell ref="F159:F160"/>
    <mergeCell ref="F154:F158"/>
    <mergeCell ref="F172:F176"/>
    <mergeCell ref="G149:G150"/>
    <mergeCell ref="I139:I140"/>
    <mergeCell ref="I166:I167"/>
    <mergeCell ref="H204:H208"/>
    <mergeCell ref="H235:H236"/>
    <mergeCell ref="F334:F335"/>
    <mergeCell ref="F321:F323"/>
    <mergeCell ref="G363:G367"/>
    <mergeCell ref="F377:F378"/>
    <mergeCell ref="F379:F380"/>
    <mergeCell ref="G197:G201"/>
    <mergeCell ref="F355:F357"/>
    <mergeCell ref="F375:F376"/>
    <mergeCell ref="F368:F369"/>
    <mergeCell ref="I144:I148"/>
    <mergeCell ref="H159:H160"/>
    <mergeCell ref="I127:I131"/>
    <mergeCell ref="G120:G121"/>
    <mergeCell ref="G154:G158"/>
    <mergeCell ref="H134:H138"/>
    <mergeCell ref="G139:G140"/>
    <mergeCell ref="H139:H140"/>
    <mergeCell ref="G341:G342"/>
    <mergeCell ref="H341:H342"/>
    <mergeCell ref="E291:E293"/>
    <mergeCell ref="F291:F293"/>
    <mergeCell ref="F317:F318"/>
    <mergeCell ref="G183:G187"/>
    <mergeCell ref="G188:G189"/>
    <mergeCell ref="E262:E263"/>
    <mergeCell ref="E247:E248"/>
    <mergeCell ref="F264:F265"/>
    <mergeCell ref="H230:H234"/>
    <mergeCell ref="G287:G289"/>
    <mergeCell ref="G280:G284"/>
    <mergeCell ref="G285:G286"/>
    <mergeCell ref="H197:H201"/>
    <mergeCell ref="H252:H254"/>
    <mergeCell ref="H202:H203"/>
    <mergeCell ref="G278:G279"/>
    <mergeCell ref="E195:E196"/>
    <mergeCell ref="E297:E301"/>
    <mergeCell ref="E285:E286"/>
    <mergeCell ref="F275:F277"/>
    <mergeCell ref="C372:C374"/>
    <mergeCell ref="D372:D374"/>
    <mergeCell ref="E372:E374"/>
    <mergeCell ref="F372:F374"/>
    <mergeCell ref="D368:D369"/>
    <mergeCell ref="G386:G387"/>
    <mergeCell ref="I50:I51"/>
    <mergeCell ref="G96:G97"/>
    <mergeCell ref="H96:H97"/>
    <mergeCell ref="I96:I97"/>
    <mergeCell ref="G52:G53"/>
    <mergeCell ref="I31:I35"/>
    <mergeCell ref="I74:I75"/>
    <mergeCell ref="H74:H75"/>
    <mergeCell ref="G122:G123"/>
    <mergeCell ref="I52:I53"/>
    <mergeCell ref="B110:B112"/>
    <mergeCell ref="C154:C158"/>
    <mergeCell ref="C149:C150"/>
    <mergeCell ref="E169:E171"/>
    <mergeCell ref="F169:F171"/>
    <mergeCell ref="D169:D171"/>
    <mergeCell ref="F79:F80"/>
    <mergeCell ref="D108:D109"/>
    <mergeCell ref="D122:D123"/>
    <mergeCell ref="D98:D99"/>
    <mergeCell ref="C122:C123"/>
    <mergeCell ref="E110:E112"/>
    <mergeCell ref="F110:F112"/>
    <mergeCell ref="C204:C208"/>
    <mergeCell ref="D209:D210"/>
    <mergeCell ref="D204:D208"/>
    <mergeCell ref="A110:A112"/>
    <mergeCell ref="I79:I80"/>
    <mergeCell ref="A414:F417"/>
    <mergeCell ref="G302:G303"/>
    <mergeCell ref="H302:H303"/>
    <mergeCell ref="I302:I303"/>
    <mergeCell ref="G36:G37"/>
    <mergeCell ref="H36:H37"/>
    <mergeCell ref="I36:I37"/>
    <mergeCell ref="G46:G47"/>
    <mergeCell ref="H46:H47"/>
    <mergeCell ref="I46:I47"/>
    <mergeCell ref="C52:C53"/>
    <mergeCell ref="D52:D53"/>
    <mergeCell ref="F363:F367"/>
    <mergeCell ref="H48:H49"/>
    <mergeCell ref="I48:I49"/>
    <mergeCell ref="C379:C380"/>
    <mergeCell ref="C319:C320"/>
    <mergeCell ref="D386:D387"/>
    <mergeCell ref="E386:E387"/>
    <mergeCell ref="E159:E160"/>
    <mergeCell ref="F96:F97"/>
    <mergeCell ref="E127:E131"/>
    <mergeCell ref="F127:F131"/>
    <mergeCell ref="E132:E133"/>
    <mergeCell ref="D139:D140"/>
    <mergeCell ref="E139:E140"/>
    <mergeCell ref="F183:F187"/>
    <mergeCell ref="F161:F165"/>
    <mergeCell ref="F166:F167"/>
    <mergeCell ref="F179:F180"/>
    <mergeCell ref="A1:I1"/>
    <mergeCell ref="A2:I2"/>
    <mergeCell ref="A3:I3"/>
    <mergeCell ref="I12:I14"/>
    <mergeCell ref="G237:G238"/>
    <mergeCell ref="H237:H238"/>
    <mergeCell ref="I237:I238"/>
    <mergeCell ref="F122:F123"/>
    <mergeCell ref="F209:F210"/>
    <mergeCell ref="E216:E217"/>
    <mergeCell ref="G166:G167"/>
    <mergeCell ref="G161:G165"/>
    <mergeCell ref="G177:G178"/>
    <mergeCell ref="G172:G176"/>
    <mergeCell ref="E209:E210"/>
    <mergeCell ref="E149:E150"/>
    <mergeCell ref="C273:C274"/>
    <mergeCell ref="D5:D6"/>
    <mergeCell ref="E5:F5"/>
    <mergeCell ref="G5:I5"/>
    <mergeCell ref="A12:A14"/>
    <mergeCell ref="A15:A16"/>
    <mergeCell ref="A17:A19"/>
    <mergeCell ref="A41:A45"/>
    <mergeCell ref="A5:A6"/>
    <mergeCell ref="B5:B6"/>
    <mergeCell ref="C5:C6"/>
    <mergeCell ref="A46:A47"/>
    <mergeCell ref="A48:A49"/>
    <mergeCell ref="A52:A53"/>
    <mergeCell ref="A8:I8"/>
    <mergeCell ref="I15:I16"/>
    <mergeCell ref="B336:B340"/>
    <mergeCell ref="C336:C340"/>
    <mergeCell ref="C302:C303"/>
    <mergeCell ref="D291:D293"/>
    <mergeCell ref="D211:D214"/>
    <mergeCell ref="C266:C272"/>
    <mergeCell ref="C287:C289"/>
    <mergeCell ref="C280:C284"/>
    <mergeCell ref="D262:D263"/>
    <mergeCell ref="D235:D236"/>
    <mergeCell ref="B312:B316"/>
    <mergeCell ref="C312:C316"/>
    <mergeCell ref="D312:D316"/>
    <mergeCell ref="D336:D340"/>
    <mergeCell ref="E336:E340"/>
    <mergeCell ref="E218:E220"/>
    <mergeCell ref="D230:D234"/>
    <mergeCell ref="C237:C241"/>
    <mergeCell ref="B237:B241"/>
    <mergeCell ref="B223:B225"/>
    <mergeCell ref="B216:B217"/>
    <mergeCell ref="B235:B236"/>
    <mergeCell ref="C223:C225"/>
    <mergeCell ref="E287:E289"/>
    <mergeCell ref="D319:D320"/>
    <mergeCell ref="E275:E277"/>
    <mergeCell ref="D341:D342"/>
    <mergeCell ref="D329:D333"/>
    <mergeCell ref="C325:C326"/>
    <mergeCell ref="D325:D326"/>
    <mergeCell ref="E325:E326"/>
    <mergeCell ref="E341:E342"/>
    <mergeCell ref="E348:E349"/>
    <mergeCell ref="E329:E333"/>
    <mergeCell ref="D348:D349"/>
    <mergeCell ref="D343:D344"/>
    <mergeCell ref="E343:E344"/>
    <mergeCell ref="D375:D376"/>
    <mergeCell ref="E375:E376"/>
    <mergeCell ref="E363:E367"/>
    <mergeCell ref="D360:D361"/>
    <mergeCell ref="F343:F344"/>
    <mergeCell ref="C358:C359"/>
    <mergeCell ref="F325:F326"/>
    <mergeCell ref="F348:F349"/>
    <mergeCell ref="C341:C342"/>
    <mergeCell ref="F336:F340"/>
    <mergeCell ref="D345:D347"/>
    <mergeCell ref="E345:E347"/>
    <mergeCell ref="F345:F347"/>
    <mergeCell ref="F358:F359"/>
    <mergeCell ref="F360:F361"/>
    <mergeCell ref="D355:D357"/>
    <mergeCell ref="E355:E357"/>
    <mergeCell ref="D358:D359"/>
    <mergeCell ref="E358:E359"/>
    <mergeCell ref="C363:C367"/>
    <mergeCell ref="D363:D367"/>
    <mergeCell ref="A388:A389"/>
    <mergeCell ref="D400:D401"/>
    <mergeCell ref="E400:E401"/>
    <mergeCell ref="F400:F401"/>
    <mergeCell ref="C388:C389"/>
    <mergeCell ref="D388:D389"/>
    <mergeCell ref="E388:E389"/>
    <mergeCell ref="C398:C399"/>
    <mergeCell ref="D398:D399"/>
    <mergeCell ref="E398:E399"/>
    <mergeCell ref="F398:F399"/>
    <mergeCell ref="C390:C391"/>
    <mergeCell ref="D390:D391"/>
    <mergeCell ref="E390:E391"/>
    <mergeCell ref="F390:F391"/>
    <mergeCell ref="C396:C397"/>
    <mergeCell ref="D396:D397"/>
    <mergeCell ref="E396:E397"/>
    <mergeCell ref="F396:F397"/>
    <mergeCell ref="C400:C401"/>
    <mergeCell ref="F388:F389"/>
    <mergeCell ref="B400:B401"/>
    <mergeCell ref="B398:B399"/>
    <mergeCell ref="A396:A397"/>
    <mergeCell ref="B396:B397"/>
    <mergeCell ref="C360:C361"/>
    <mergeCell ref="A370:A371"/>
    <mergeCell ref="A377:A378"/>
    <mergeCell ref="A379:A380"/>
    <mergeCell ref="A358:A359"/>
    <mergeCell ref="A360:A361"/>
    <mergeCell ref="C377:C378"/>
    <mergeCell ref="B360:B361"/>
    <mergeCell ref="B368:B369"/>
    <mergeCell ref="B370:B371"/>
    <mergeCell ref="A372:A374"/>
    <mergeCell ref="B372:B374"/>
    <mergeCell ref="B379:B380"/>
    <mergeCell ref="B363:B367"/>
    <mergeCell ref="B258:B261"/>
    <mergeCell ref="C258:C261"/>
    <mergeCell ref="B280:B284"/>
    <mergeCell ref="A341:A342"/>
    <mergeCell ref="C305:C309"/>
    <mergeCell ref="C291:C293"/>
    <mergeCell ref="B375:B376"/>
    <mergeCell ref="C375:C376"/>
    <mergeCell ref="B358:B359"/>
    <mergeCell ref="A363:A367"/>
    <mergeCell ref="A375:A376"/>
    <mergeCell ref="A321:A323"/>
    <mergeCell ref="A325:A326"/>
    <mergeCell ref="B325:B326"/>
    <mergeCell ref="B317:B318"/>
    <mergeCell ref="B321:B323"/>
    <mergeCell ref="A336:A340"/>
    <mergeCell ref="B287:B289"/>
    <mergeCell ref="A343:A344"/>
    <mergeCell ref="A297:A301"/>
    <mergeCell ref="A302:A303"/>
    <mergeCell ref="A305:A309"/>
    <mergeCell ref="C202:C203"/>
    <mergeCell ref="B329:B333"/>
    <mergeCell ref="C329:C333"/>
    <mergeCell ref="C334:C335"/>
    <mergeCell ref="A38:A40"/>
    <mergeCell ref="B38:B40"/>
    <mergeCell ref="C120:C121"/>
    <mergeCell ref="A230:A234"/>
    <mergeCell ref="A235:A236"/>
    <mergeCell ref="B124:B126"/>
    <mergeCell ref="A287:A289"/>
    <mergeCell ref="A258:A261"/>
    <mergeCell ref="A242:A246"/>
    <mergeCell ref="B62:B63"/>
    <mergeCell ref="C62:C63"/>
    <mergeCell ref="B57:B61"/>
    <mergeCell ref="A76:A78"/>
    <mergeCell ref="B76:B78"/>
    <mergeCell ref="C76:C78"/>
    <mergeCell ref="A57:A61"/>
    <mergeCell ref="A67:A73"/>
    <mergeCell ref="A96:A97"/>
    <mergeCell ref="B211:B214"/>
    <mergeCell ref="C211:C214"/>
    <mergeCell ref="B103:B107"/>
    <mergeCell ref="B166:B167"/>
    <mergeCell ref="B177:B178"/>
    <mergeCell ref="B144:B148"/>
    <mergeCell ref="A179:A180"/>
    <mergeCell ref="A209:A210"/>
    <mergeCell ref="A216:A217"/>
    <mergeCell ref="B190:B194"/>
    <mergeCell ref="F190:F194"/>
    <mergeCell ref="F197:F201"/>
    <mergeCell ref="C216:C217"/>
    <mergeCell ref="H172:H176"/>
    <mergeCell ref="E144:E148"/>
    <mergeCell ref="H50:H51"/>
    <mergeCell ref="G108:G109"/>
    <mergeCell ref="A127:A131"/>
    <mergeCell ref="A139:A140"/>
    <mergeCell ref="A197:A201"/>
    <mergeCell ref="A202:A203"/>
    <mergeCell ref="H154:H158"/>
    <mergeCell ref="G159:G160"/>
    <mergeCell ref="H79:H80"/>
    <mergeCell ref="G79:G80"/>
    <mergeCell ref="C110:C112"/>
    <mergeCell ref="D110:D112"/>
    <mergeCell ref="A64:A66"/>
    <mergeCell ref="B64:B66"/>
    <mergeCell ref="B120:B121"/>
    <mergeCell ref="E50:E51"/>
    <mergeCell ref="B67:B73"/>
    <mergeCell ref="F76:F78"/>
    <mergeCell ref="G113:G118"/>
    <mergeCell ref="H113:H118"/>
    <mergeCell ref="F98:F99"/>
    <mergeCell ref="H52:H53"/>
    <mergeCell ref="G67:G71"/>
    <mergeCell ref="C181:C182"/>
    <mergeCell ref="C172:C176"/>
    <mergeCell ref="D183:D187"/>
    <mergeCell ref="B204:B208"/>
    <mergeCell ref="I41:I45"/>
    <mergeCell ref="I57:I61"/>
    <mergeCell ref="H67:H71"/>
    <mergeCell ref="I67:I71"/>
    <mergeCell ref="F67:F73"/>
    <mergeCell ref="C79:C80"/>
    <mergeCell ref="D79:D80"/>
    <mergeCell ref="E79:E80"/>
    <mergeCell ref="F74:F75"/>
    <mergeCell ref="B127:B131"/>
    <mergeCell ref="C127:C131"/>
    <mergeCell ref="H122:H123"/>
    <mergeCell ref="I154:I158"/>
    <mergeCell ref="G48:G49"/>
    <mergeCell ref="G74:G75"/>
    <mergeCell ref="F50:F51"/>
    <mergeCell ref="C57:C61"/>
    <mergeCell ref="D57:D61"/>
    <mergeCell ref="D54:D56"/>
    <mergeCell ref="E54:E56"/>
    <mergeCell ref="F54:F56"/>
    <mergeCell ref="E96:E97"/>
    <mergeCell ref="B113:B119"/>
    <mergeCell ref="G50:G51"/>
    <mergeCell ref="E202:E203"/>
    <mergeCell ref="I159:I160"/>
    <mergeCell ref="I149:I150"/>
    <mergeCell ref="I62:I63"/>
    <mergeCell ref="B74:B75"/>
    <mergeCell ref="C132:C133"/>
    <mergeCell ref="D161:D165"/>
    <mergeCell ref="D100:D102"/>
    <mergeCell ref="A98:A99"/>
    <mergeCell ref="A103:A107"/>
    <mergeCell ref="D124:D126"/>
    <mergeCell ref="B181:B182"/>
    <mergeCell ref="B134:B138"/>
    <mergeCell ref="C144:C148"/>
    <mergeCell ref="A132:A133"/>
    <mergeCell ref="D188:D189"/>
    <mergeCell ref="F211:F214"/>
    <mergeCell ref="F237:F241"/>
    <mergeCell ref="A169:A171"/>
    <mergeCell ref="B169:B171"/>
    <mergeCell ref="C169:C171"/>
    <mergeCell ref="A177:A178"/>
    <mergeCell ref="A183:A187"/>
    <mergeCell ref="B195:B196"/>
    <mergeCell ref="B149:B150"/>
    <mergeCell ref="C159:C160"/>
    <mergeCell ref="D159:D160"/>
    <mergeCell ref="D154:D158"/>
    <mergeCell ref="B197:B201"/>
    <mergeCell ref="A161:A165"/>
    <mergeCell ref="A166:A167"/>
    <mergeCell ref="A154:A158"/>
    <mergeCell ref="A159:A160"/>
    <mergeCell ref="A149:A150"/>
    <mergeCell ref="B230:B234"/>
    <mergeCell ref="C197:C201"/>
    <mergeCell ref="B172:B176"/>
    <mergeCell ref="E154:E158"/>
    <mergeCell ref="A54:A56"/>
    <mergeCell ref="B17:B19"/>
    <mergeCell ref="F21:F23"/>
    <mergeCell ref="B28:B29"/>
    <mergeCell ref="C28:C29"/>
    <mergeCell ref="D28:D29"/>
    <mergeCell ref="C48:C49"/>
    <mergeCell ref="D48:D49"/>
    <mergeCell ref="B21:B23"/>
    <mergeCell ref="B31:B35"/>
    <mergeCell ref="E93:E95"/>
    <mergeCell ref="D149:D150"/>
    <mergeCell ref="E161:E165"/>
    <mergeCell ref="B96:B97"/>
    <mergeCell ref="D166:D167"/>
    <mergeCell ref="C64:C66"/>
    <mergeCell ref="E108:E109"/>
    <mergeCell ref="C67:C73"/>
    <mergeCell ref="F38:F40"/>
    <mergeCell ref="E52:E53"/>
    <mergeCell ref="B52:B53"/>
    <mergeCell ref="A113:A119"/>
    <mergeCell ref="A21:A23"/>
    <mergeCell ref="A28:A29"/>
    <mergeCell ref="A25:A27"/>
    <mergeCell ref="D62:D63"/>
    <mergeCell ref="B93:B95"/>
    <mergeCell ref="C93:C95"/>
    <mergeCell ref="D172:D176"/>
    <mergeCell ref="B54:B56"/>
    <mergeCell ref="C161:C165"/>
    <mergeCell ref="C141:C143"/>
    <mergeCell ref="D93:D95"/>
    <mergeCell ref="E62:E63"/>
    <mergeCell ref="B122:B123"/>
    <mergeCell ref="C139:C140"/>
    <mergeCell ref="E120:E121"/>
    <mergeCell ref="F120:F121"/>
    <mergeCell ref="G62:G63"/>
    <mergeCell ref="E134:E138"/>
    <mergeCell ref="F134:F138"/>
    <mergeCell ref="E122:E123"/>
    <mergeCell ref="D144:D148"/>
    <mergeCell ref="C124:C126"/>
    <mergeCell ref="A100:A102"/>
    <mergeCell ref="A62:A63"/>
    <mergeCell ref="A134:A138"/>
    <mergeCell ref="A144:A148"/>
    <mergeCell ref="B132:B133"/>
    <mergeCell ref="F124:F126"/>
    <mergeCell ref="E124:E126"/>
    <mergeCell ref="E141:E143"/>
    <mergeCell ref="F141:F143"/>
    <mergeCell ref="D83:D85"/>
    <mergeCell ref="F139:F140"/>
    <mergeCell ref="F149:F150"/>
    <mergeCell ref="B161:B165"/>
    <mergeCell ref="A93:A95"/>
    <mergeCell ref="F93:F95"/>
    <mergeCell ref="C96:C97"/>
    <mergeCell ref="A108:A109"/>
    <mergeCell ref="D141:D143"/>
    <mergeCell ref="D21:D23"/>
    <mergeCell ref="F25:F27"/>
    <mergeCell ref="E25:E27"/>
    <mergeCell ref="D25:D27"/>
    <mergeCell ref="C25:C27"/>
    <mergeCell ref="C17:C19"/>
    <mergeCell ref="H31:H35"/>
    <mergeCell ref="H41:H45"/>
    <mergeCell ref="E31:E35"/>
    <mergeCell ref="F31:F35"/>
    <mergeCell ref="G15:G16"/>
    <mergeCell ref="H28:H29"/>
    <mergeCell ref="A141:A143"/>
    <mergeCell ref="B141:B143"/>
    <mergeCell ref="G57:G61"/>
    <mergeCell ref="C74:C75"/>
    <mergeCell ref="H57:H61"/>
    <mergeCell ref="A120:A121"/>
    <mergeCell ref="A122:A123"/>
    <mergeCell ref="A124:A126"/>
    <mergeCell ref="F52:F53"/>
    <mergeCell ref="E57:E61"/>
    <mergeCell ref="E100:E102"/>
    <mergeCell ref="A79:A80"/>
    <mergeCell ref="A74:A75"/>
    <mergeCell ref="D113:D119"/>
    <mergeCell ref="E113:E118"/>
    <mergeCell ref="F113:F118"/>
    <mergeCell ref="D120:D121"/>
    <mergeCell ref="C113:C119"/>
    <mergeCell ref="H120:H121"/>
    <mergeCell ref="H62:H63"/>
    <mergeCell ref="C54:C56"/>
    <mergeCell ref="C100:C102"/>
    <mergeCell ref="E76:E78"/>
    <mergeCell ref="F108:F109"/>
    <mergeCell ref="E103:E107"/>
    <mergeCell ref="F103:F107"/>
    <mergeCell ref="F132:F133"/>
    <mergeCell ref="C46:C47"/>
    <mergeCell ref="D46:D47"/>
    <mergeCell ref="G31:G35"/>
    <mergeCell ref="B25:B27"/>
    <mergeCell ref="H12:H14"/>
    <mergeCell ref="G12:G14"/>
    <mergeCell ref="F17:F19"/>
    <mergeCell ref="D12:D14"/>
    <mergeCell ref="E12:E14"/>
    <mergeCell ref="F12:F14"/>
    <mergeCell ref="C15:C16"/>
    <mergeCell ref="D15:D16"/>
    <mergeCell ref="E15:E16"/>
    <mergeCell ref="D17:D19"/>
    <mergeCell ref="E17:E19"/>
    <mergeCell ref="C21:C23"/>
    <mergeCell ref="G28:G29"/>
    <mergeCell ref="G41:G45"/>
    <mergeCell ref="H15:H16"/>
    <mergeCell ref="C38:C40"/>
    <mergeCell ref="D38:D40"/>
    <mergeCell ref="E38:E40"/>
    <mergeCell ref="E28:E29"/>
    <mergeCell ref="F28:F29"/>
    <mergeCell ref="E64:E66"/>
    <mergeCell ref="F64:F66"/>
    <mergeCell ref="E67:E73"/>
    <mergeCell ref="E250:E251"/>
    <mergeCell ref="G204:G208"/>
    <mergeCell ref="G262:G263"/>
    <mergeCell ref="G264:G265"/>
    <mergeCell ref="E172:E176"/>
    <mergeCell ref="E181:E182"/>
    <mergeCell ref="E74:E75"/>
    <mergeCell ref="F83:F85"/>
    <mergeCell ref="E83:E85"/>
    <mergeCell ref="A172:A176"/>
    <mergeCell ref="C177:C178"/>
    <mergeCell ref="B159:B160"/>
    <mergeCell ref="B154:B158"/>
    <mergeCell ref="B15:B16"/>
    <mergeCell ref="E21:E23"/>
    <mergeCell ref="B48:B49"/>
    <mergeCell ref="C235:C236"/>
    <mergeCell ref="C230:C234"/>
    <mergeCell ref="C250:C251"/>
    <mergeCell ref="C209:C210"/>
    <mergeCell ref="C247:C248"/>
    <mergeCell ref="C179:C180"/>
    <mergeCell ref="D197:D201"/>
    <mergeCell ref="D132:D133"/>
    <mergeCell ref="E204:E208"/>
    <mergeCell ref="B98:B99"/>
    <mergeCell ref="D76:D78"/>
    <mergeCell ref="C134:C138"/>
    <mergeCell ref="B139:B140"/>
    <mergeCell ref="A211:A214"/>
    <mergeCell ref="I319:I320"/>
    <mergeCell ref="D305:D309"/>
    <mergeCell ref="E305:E309"/>
    <mergeCell ref="F297:F301"/>
    <mergeCell ref="A266:A272"/>
    <mergeCell ref="G329:G333"/>
    <mergeCell ref="F223:F225"/>
    <mergeCell ref="F278:F279"/>
    <mergeCell ref="G273:G274"/>
    <mergeCell ref="G266:G270"/>
    <mergeCell ref="D273:D274"/>
    <mergeCell ref="D266:D272"/>
    <mergeCell ref="C262:C263"/>
    <mergeCell ref="C242:C246"/>
    <mergeCell ref="D280:D284"/>
    <mergeCell ref="B266:B272"/>
    <mergeCell ref="B264:B265"/>
    <mergeCell ref="B273:B274"/>
    <mergeCell ref="D264:D265"/>
    <mergeCell ref="A329:A333"/>
    <mergeCell ref="I250:I251"/>
    <mergeCell ref="H278:H279"/>
    <mergeCell ref="A223:A225"/>
    <mergeCell ref="D237:D241"/>
    <mergeCell ref="D285:D286"/>
    <mergeCell ref="A280:A284"/>
    <mergeCell ref="C321:C323"/>
    <mergeCell ref="D287:D289"/>
    <mergeCell ref="E235:E236"/>
    <mergeCell ref="E266:E272"/>
    <mergeCell ref="E230:E234"/>
    <mergeCell ref="E280:E284"/>
    <mergeCell ref="D181:D182"/>
    <mergeCell ref="D177:D178"/>
    <mergeCell ref="E177:E178"/>
    <mergeCell ref="B183:B187"/>
    <mergeCell ref="C183:C187"/>
    <mergeCell ref="D223:D225"/>
    <mergeCell ref="H334:H335"/>
    <mergeCell ref="A252:A257"/>
    <mergeCell ref="A237:A241"/>
    <mergeCell ref="E223:E225"/>
    <mergeCell ref="D242:D246"/>
    <mergeCell ref="E242:E246"/>
    <mergeCell ref="B250:B251"/>
    <mergeCell ref="B247:B248"/>
    <mergeCell ref="H319:H320"/>
    <mergeCell ref="G181:G182"/>
    <mergeCell ref="G190:G194"/>
    <mergeCell ref="G195:G196"/>
    <mergeCell ref="G202:G203"/>
    <mergeCell ref="A181:A182"/>
    <mergeCell ref="B202:B203"/>
    <mergeCell ref="D179:D180"/>
    <mergeCell ref="B179:B180"/>
    <mergeCell ref="D202:D203"/>
    <mergeCell ref="D195:D196"/>
    <mergeCell ref="C195:C196"/>
    <mergeCell ref="A188:A189"/>
    <mergeCell ref="A190:A194"/>
    <mergeCell ref="A195:A196"/>
    <mergeCell ref="H266:H270"/>
    <mergeCell ref="G216:G217"/>
    <mergeCell ref="H209:H210"/>
    <mergeCell ref="H351:H352"/>
    <mergeCell ref="H287:H289"/>
    <mergeCell ref="H336:H339"/>
    <mergeCell ref="G319:G320"/>
    <mergeCell ref="G334:G335"/>
    <mergeCell ref="I305:I309"/>
    <mergeCell ref="H262:H263"/>
    <mergeCell ref="I264:I265"/>
    <mergeCell ref="G348:G349"/>
    <mergeCell ref="H348:H349"/>
    <mergeCell ref="I348:I349"/>
    <mergeCell ref="I310:I311"/>
    <mergeCell ref="G351:G352"/>
    <mergeCell ref="A350:I350"/>
    <mergeCell ref="A351:A354"/>
    <mergeCell ref="G336:G339"/>
    <mergeCell ref="D310:D311"/>
    <mergeCell ref="I334:I335"/>
    <mergeCell ref="G312:G314"/>
    <mergeCell ref="A310:A311"/>
    <mergeCell ref="B278:B279"/>
    <mergeCell ref="B334:B335"/>
    <mergeCell ref="B341:B342"/>
    <mergeCell ref="I312:I314"/>
    <mergeCell ref="G317:G318"/>
    <mergeCell ref="H317:H318"/>
    <mergeCell ref="A348:A349"/>
    <mergeCell ref="A345:A347"/>
    <mergeCell ref="B345:B347"/>
    <mergeCell ref="C345:C347"/>
    <mergeCell ref="D302:D303"/>
    <mergeCell ref="A319:A320"/>
    <mergeCell ref="I181:I182"/>
    <mergeCell ref="I195:I196"/>
    <mergeCell ref="I266:I270"/>
    <mergeCell ref="I190:I194"/>
    <mergeCell ref="I204:I208"/>
    <mergeCell ref="I230:I234"/>
    <mergeCell ref="I197:I201"/>
    <mergeCell ref="H190:H194"/>
    <mergeCell ref="I252:I254"/>
    <mergeCell ref="H195:H196"/>
    <mergeCell ref="H188:H189"/>
    <mergeCell ref="G297:G301"/>
    <mergeCell ref="G310:G311"/>
    <mergeCell ref="G235:G236"/>
    <mergeCell ref="G230:G234"/>
    <mergeCell ref="H310:H311"/>
    <mergeCell ref="I216:I217"/>
    <mergeCell ref="I262:I263"/>
    <mergeCell ref="H181:H182"/>
    <mergeCell ref="G250:G251"/>
    <mergeCell ref="G242:G243"/>
    <mergeCell ref="H285:H286"/>
    <mergeCell ref="I247:I248"/>
    <mergeCell ref="I278:I279"/>
    <mergeCell ref="I235:I236"/>
    <mergeCell ref="G209:G210"/>
    <mergeCell ref="I285:I286"/>
    <mergeCell ref="H250:H251"/>
    <mergeCell ref="H242:H243"/>
    <mergeCell ref="H273:H274"/>
    <mergeCell ref="E98:E99"/>
    <mergeCell ref="B108:B109"/>
    <mergeCell ref="C108:C109"/>
    <mergeCell ref="H216:H217"/>
    <mergeCell ref="H280:H284"/>
    <mergeCell ref="H345:H346"/>
    <mergeCell ref="I345:I346"/>
    <mergeCell ref="I183:I187"/>
    <mergeCell ref="I287:I289"/>
    <mergeCell ref="H183:H187"/>
    <mergeCell ref="D252:D257"/>
    <mergeCell ref="C252:C257"/>
    <mergeCell ref="B252:B257"/>
    <mergeCell ref="I329:I333"/>
    <mergeCell ref="I273:I274"/>
    <mergeCell ref="H297:H301"/>
    <mergeCell ref="G305:G309"/>
    <mergeCell ref="H305:H309"/>
    <mergeCell ref="I202:I203"/>
    <mergeCell ref="I343:I344"/>
    <mergeCell ref="G247:G248"/>
    <mergeCell ref="E183:E187"/>
    <mergeCell ref="B343:B344"/>
    <mergeCell ref="C343:C344"/>
    <mergeCell ref="B305:B309"/>
    <mergeCell ref="B291:B293"/>
    <mergeCell ref="E312:E316"/>
    <mergeCell ref="D247:D248"/>
    <mergeCell ref="B297:B301"/>
    <mergeCell ref="C285:C286"/>
    <mergeCell ref="C264:C265"/>
    <mergeCell ref="D278:D279"/>
    <mergeCell ref="I161:I165"/>
    <mergeCell ref="H161:H165"/>
    <mergeCell ref="G144:G148"/>
    <mergeCell ref="H312:H314"/>
    <mergeCell ref="C188:C189"/>
    <mergeCell ref="A9:A11"/>
    <mergeCell ref="B9:B11"/>
    <mergeCell ref="C9:C11"/>
    <mergeCell ref="D9:D11"/>
    <mergeCell ref="E9:E11"/>
    <mergeCell ref="F9:F11"/>
    <mergeCell ref="B79:B80"/>
    <mergeCell ref="E46:E47"/>
    <mergeCell ref="F46:F47"/>
    <mergeCell ref="D67:D73"/>
    <mergeCell ref="F57:F61"/>
    <mergeCell ref="D64:D66"/>
    <mergeCell ref="I172:I176"/>
    <mergeCell ref="I177:I178"/>
    <mergeCell ref="H177:H178"/>
    <mergeCell ref="I188:I189"/>
    <mergeCell ref="G179:G180"/>
    <mergeCell ref="H179:H180"/>
    <mergeCell ref="I179:I180"/>
    <mergeCell ref="B12:B14"/>
    <mergeCell ref="F15:F16"/>
    <mergeCell ref="C12:C14"/>
    <mergeCell ref="D31:D35"/>
    <mergeCell ref="C103:C107"/>
    <mergeCell ref="D96:D97"/>
    <mergeCell ref="D103:D107"/>
    <mergeCell ref="D74:D75"/>
    <mergeCell ref="K399:N401"/>
    <mergeCell ref="A31:A35"/>
    <mergeCell ref="A36:A37"/>
    <mergeCell ref="C31:C35"/>
    <mergeCell ref="D36:D37"/>
    <mergeCell ref="E36:E37"/>
    <mergeCell ref="F36:F37"/>
    <mergeCell ref="F62:F63"/>
    <mergeCell ref="C36:C37"/>
    <mergeCell ref="B36:B37"/>
    <mergeCell ref="B41:B45"/>
    <mergeCell ref="D41:D45"/>
    <mergeCell ref="E41:E45"/>
    <mergeCell ref="F41:F45"/>
    <mergeCell ref="B46:B47"/>
    <mergeCell ref="E48:E49"/>
    <mergeCell ref="F48:F49"/>
    <mergeCell ref="B50:B51"/>
    <mergeCell ref="C50:C51"/>
    <mergeCell ref="D127:D131"/>
    <mergeCell ref="D134:D138"/>
    <mergeCell ref="D50:D51"/>
    <mergeCell ref="A50:A51"/>
    <mergeCell ref="C41:C45"/>
    <mergeCell ref="B100:B102"/>
    <mergeCell ref="F100:F102"/>
    <mergeCell ref="C98:C99"/>
    <mergeCell ref="G127:G131"/>
    <mergeCell ref="H144:H148"/>
    <mergeCell ref="H370:H371"/>
    <mergeCell ref="A390:A391"/>
    <mergeCell ref="B388:B389"/>
    <mergeCell ref="B188:B189"/>
    <mergeCell ref="A317:A318"/>
    <mergeCell ref="D317:D318"/>
    <mergeCell ref="E190:E194"/>
    <mergeCell ref="D250:D251"/>
    <mergeCell ref="E334:E335"/>
    <mergeCell ref="A204:A208"/>
    <mergeCell ref="B285:B286"/>
    <mergeCell ref="C278:C279"/>
    <mergeCell ref="A285:A286"/>
    <mergeCell ref="A247:A248"/>
    <mergeCell ref="A250:A251"/>
    <mergeCell ref="A262:A263"/>
    <mergeCell ref="A264:A265"/>
    <mergeCell ref="A273:A274"/>
    <mergeCell ref="A278:A279"/>
    <mergeCell ref="A334:A335"/>
    <mergeCell ref="A312:A316"/>
    <mergeCell ref="D216:D217"/>
    <mergeCell ref="C190:C194"/>
    <mergeCell ref="E211:E214"/>
    <mergeCell ref="E278:E279"/>
    <mergeCell ref="E258:E261"/>
    <mergeCell ref="B242:B246"/>
    <mergeCell ref="B262:B263"/>
    <mergeCell ref="D258:D261"/>
    <mergeCell ref="B209:B210"/>
    <mergeCell ref="D190:D194"/>
    <mergeCell ref="D275:D277"/>
    <mergeCell ref="B275:B277"/>
    <mergeCell ref="C275:C277"/>
    <mergeCell ref="A275:A277"/>
    <mergeCell ref="H400:H401"/>
    <mergeCell ref="I400:I401"/>
    <mergeCell ref="G398:G399"/>
    <mergeCell ref="A386:A387"/>
    <mergeCell ref="B386:B387"/>
    <mergeCell ref="I379:I380"/>
    <mergeCell ref="G381:G382"/>
    <mergeCell ref="F383:F385"/>
    <mergeCell ref="A393:A395"/>
    <mergeCell ref="B393:B395"/>
    <mergeCell ref="C393:C395"/>
    <mergeCell ref="D393:D395"/>
    <mergeCell ref="E393:E395"/>
    <mergeCell ref="F393:F395"/>
    <mergeCell ref="H368:H369"/>
    <mergeCell ref="H381:H382"/>
    <mergeCell ref="I381:I382"/>
    <mergeCell ref="G388:G389"/>
    <mergeCell ref="H388:H389"/>
    <mergeCell ref="B381:B382"/>
    <mergeCell ref="G372:G373"/>
    <mergeCell ref="E368:E369"/>
    <mergeCell ref="H377:H378"/>
    <mergeCell ref="E379:E380"/>
    <mergeCell ref="H379:H380"/>
    <mergeCell ref="A381:A382"/>
    <mergeCell ref="B383:B385"/>
    <mergeCell ref="C383:C385"/>
    <mergeCell ref="D383:D385"/>
    <mergeCell ref="D377:D378"/>
    <mergeCell ref="A383:A385"/>
    <mergeCell ref="I390:I391"/>
    <mergeCell ref="D410:D411"/>
    <mergeCell ref="E410:E411"/>
    <mergeCell ref="F410:F411"/>
    <mergeCell ref="I351:I352"/>
    <mergeCell ref="A355:A357"/>
    <mergeCell ref="H372:H373"/>
    <mergeCell ref="I372:I373"/>
    <mergeCell ref="H375:H376"/>
    <mergeCell ref="H343:H344"/>
    <mergeCell ref="I375:I376"/>
    <mergeCell ref="I368:I369"/>
    <mergeCell ref="G358:G359"/>
    <mergeCell ref="A402:I402"/>
    <mergeCell ref="A403:A404"/>
    <mergeCell ref="B403:B404"/>
    <mergeCell ref="C403:C404"/>
    <mergeCell ref="D403:D404"/>
    <mergeCell ref="E403:E404"/>
    <mergeCell ref="F403:F404"/>
    <mergeCell ref="I360:I361"/>
    <mergeCell ref="G360:G361"/>
    <mergeCell ref="H360:H361"/>
    <mergeCell ref="B351:B354"/>
    <mergeCell ref="C351:C354"/>
    <mergeCell ref="D351:D354"/>
    <mergeCell ref="E351:E354"/>
    <mergeCell ref="F351:F354"/>
    <mergeCell ref="A398:A399"/>
    <mergeCell ref="A400:A401"/>
    <mergeCell ref="B390:B391"/>
    <mergeCell ref="C381:C382"/>
    <mergeCell ref="G400:G401"/>
    <mergeCell ref="A83:A85"/>
    <mergeCell ref="B83:B85"/>
    <mergeCell ref="C83:C85"/>
    <mergeCell ref="H398:H399"/>
    <mergeCell ref="I398:I399"/>
    <mergeCell ref="H358:H359"/>
    <mergeCell ref="I358:I359"/>
    <mergeCell ref="B377:B378"/>
    <mergeCell ref="E383:E385"/>
    <mergeCell ref="E377:E378"/>
    <mergeCell ref="C386:C387"/>
    <mergeCell ref="A412:A413"/>
    <mergeCell ref="B412:B413"/>
    <mergeCell ref="C412:C413"/>
    <mergeCell ref="D412:D413"/>
    <mergeCell ref="E412:E413"/>
    <mergeCell ref="F412:F413"/>
    <mergeCell ref="A405:A406"/>
    <mergeCell ref="B405:B406"/>
    <mergeCell ref="C405:C406"/>
    <mergeCell ref="D405:D406"/>
    <mergeCell ref="E405:E406"/>
    <mergeCell ref="F405:F406"/>
    <mergeCell ref="A407:A409"/>
    <mergeCell ref="B407:B409"/>
    <mergeCell ref="C407:C409"/>
    <mergeCell ref="D407:D409"/>
    <mergeCell ref="E407:E409"/>
    <mergeCell ref="F407:F409"/>
    <mergeCell ref="A410:A411"/>
    <mergeCell ref="B410:B411"/>
    <mergeCell ref="C410:C411"/>
  </mergeCells>
  <hyperlinks>
    <hyperlink ref="B297" r:id="rId1" display="consultantplus://offline/ref=4D5A3643E40CC6DD2B6EFE298F2ACDA9F785B454396F5C7E29B0682957A23C10EC1680831A3B3B43529CDA5B276803K"/>
  </hyperlinks>
  <printOptions horizontalCentered="1"/>
  <pageMargins left="0.70866141732283472" right="0" top="0.15748031496062992" bottom="0.39370078740157483" header="0.31496062992125984" footer="0.31496062992125984"/>
  <pageSetup paperSize="9" scale="45"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view="pageBreakPreview" zoomScale="85" zoomScaleNormal="100" zoomScaleSheetLayoutView="85" workbookViewId="0">
      <selection activeCell="A103" sqref="A103:A107"/>
    </sheetView>
  </sheetViews>
  <sheetFormatPr defaultRowHeight="15" x14ac:dyDescent="0.25"/>
  <cols>
    <col min="1" max="1" width="24" customWidth="1"/>
    <col min="2" max="2" width="14.5703125" customWidth="1"/>
    <col min="3" max="3" width="22.85546875" customWidth="1"/>
    <col min="4" max="4" width="11.85546875" customWidth="1"/>
    <col min="5" max="5" width="11.5703125" customWidth="1"/>
    <col min="6" max="6" width="12.7109375" customWidth="1"/>
    <col min="7" max="7" width="16.28515625" customWidth="1"/>
  </cols>
  <sheetData>
    <row r="1" spans="1:7" ht="54.75" customHeight="1" thickBot="1" x14ac:dyDescent="0.3">
      <c r="A1" s="321" t="s">
        <v>135</v>
      </c>
      <c r="B1" s="321" t="s">
        <v>2</v>
      </c>
      <c r="C1" s="321" t="s">
        <v>136</v>
      </c>
      <c r="D1" s="321" t="s">
        <v>137</v>
      </c>
      <c r="E1" s="321" t="s">
        <v>138</v>
      </c>
      <c r="F1" s="323" t="s">
        <v>139</v>
      </c>
      <c r="G1" s="324"/>
    </row>
    <row r="2" spans="1:7" ht="45.75" thickBot="1" x14ac:dyDescent="0.3">
      <c r="A2" s="322"/>
      <c r="B2" s="322"/>
      <c r="C2" s="322"/>
      <c r="D2" s="322"/>
      <c r="E2" s="322"/>
      <c r="F2" s="22" t="s">
        <v>140</v>
      </c>
      <c r="G2" s="22" t="s">
        <v>141</v>
      </c>
    </row>
    <row r="3" spans="1:7" ht="15.75" thickBot="1" x14ac:dyDescent="0.3">
      <c r="A3" s="23">
        <v>1</v>
      </c>
      <c r="B3" s="22">
        <v>2</v>
      </c>
      <c r="C3" s="22">
        <v>3</v>
      </c>
      <c r="D3" s="22">
        <v>4</v>
      </c>
      <c r="E3" s="22">
        <v>5</v>
      </c>
      <c r="F3" s="22">
        <v>6</v>
      </c>
      <c r="G3" s="22">
        <v>7</v>
      </c>
    </row>
    <row r="4" spans="1:7" ht="32.25" customHeight="1" thickBot="1" x14ac:dyDescent="0.3">
      <c r="A4" s="312" t="s">
        <v>9</v>
      </c>
      <c r="B4" s="315" t="s">
        <v>142</v>
      </c>
      <c r="C4" s="26" t="s">
        <v>143</v>
      </c>
      <c r="D4" s="318">
        <v>44562</v>
      </c>
      <c r="E4" s="318">
        <v>44926</v>
      </c>
      <c r="F4" s="29" t="s">
        <v>12</v>
      </c>
      <c r="G4" s="30">
        <v>2841697.7</v>
      </c>
    </row>
    <row r="5" spans="1:7" ht="45" customHeight="1" thickBot="1" x14ac:dyDescent="0.3">
      <c r="A5" s="313"/>
      <c r="B5" s="316"/>
      <c r="C5" s="26" t="s">
        <v>144</v>
      </c>
      <c r="D5" s="319"/>
      <c r="E5" s="319"/>
      <c r="F5" s="29" t="s">
        <v>13</v>
      </c>
      <c r="G5" s="22" t="s">
        <v>74</v>
      </c>
    </row>
    <row r="6" spans="1:7" ht="15.75" thickBot="1" x14ac:dyDescent="0.3">
      <c r="A6" s="313"/>
      <c r="B6" s="316"/>
      <c r="C6" s="27"/>
      <c r="D6" s="319"/>
      <c r="E6" s="319"/>
      <c r="F6" s="29" t="s">
        <v>14</v>
      </c>
      <c r="G6" s="30">
        <v>2454402.2999999998</v>
      </c>
    </row>
    <row r="7" spans="1:7" ht="15.75" thickBot="1" x14ac:dyDescent="0.3">
      <c r="A7" s="313"/>
      <c r="B7" s="316"/>
      <c r="C7" s="27"/>
      <c r="D7" s="319"/>
      <c r="E7" s="319"/>
      <c r="F7" s="29" t="s">
        <v>15</v>
      </c>
      <c r="G7" s="30">
        <v>387295.4</v>
      </c>
    </row>
    <row r="8" spans="1:7" ht="15.75" thickBot="1" x14ac:dyDescent="0.3">
      <c r="A8" s="314"/>
      <c r="B8" s="317"/>
      <c r="C8" s="28"/>
      <c r="D8" s="320"/>
      <c r="E8" s="320"/>
      <c r="F8" s="29" t="s">
        <v>145</v>
      </c>
      <c r="G8" s="22" t="s">
        <v>74</v>
      </c>
    </row>
    <row r="9" spans="1:7" ht="78" customHeight="1" thickBot="1" x14ac:dyDescent="0.3">
      <c r="A9" s="312" t="s">
        <v>146</v>
      </c>
      <c r="B9" s="315" t="s">
        <v>125</v>
      </c>
      <c r="C9" s="315" t="s">
        <v>147</v>
      </c>
      <c r="D9" s="318">
        <v>44562</v>
      </c>
      <c r="E9" s="318">
        <v>44926</v>
      </c>
      <c r="F9" s="29" t="s">
        <v>12</v>
      </c>
      <c r="G9" s="30">
        <v>362081.1</v>
      </c>
    </row>
    <row r="10" spans="1:7" ht="15.75" thickBot="1" x14ac:dyDescent="0.3">
      <c r="A10" s="313"/>
      <c r="B10" s="316"/>
      <c r="C10" s="316"/>
      <c r="D10" s="319"/>
      <c r="E10" s="319"/>
      <c r="F10" s="29" t="s">
        <v>13</v>
      </c>
      <c r="G10" s="22" t="s">
        <v>74</v>
      </c>
    </row>
    <row r="11" spans="1:7" ht="15.75" thickBot="1" x14ac:dyDescent="0.3">
      <c r="A11" s="313"/>
      <c r="B11" s="316"/>
      <c r="C11" s="316"/>
      <c r="D11" s="319"/>
      <c r="E11" s="319"/>
      <c r="F11" s="29" t="s">
        <v>14</v>
      </c>
      <c r="G11" s="30">
        <v>4216.1000000000004</v>
      </c>
    </row>
    <row r="12" spans="1:7" ht="15.75" thickBot="1" x14ac:dyDescent="0.3">
      <c r="A12" s="313"/>
      <c r="B12" s="316"/>
      <c r="C12" s="316"/>
      <c r="D12" s="319"/>
      <c r="E12" s="319"/>
      <c r="F12" s="29" t="s">
        <v>15</v>
      </c>
      <c r="G12" s="30">
        <v>357865</v>
      </c>
    </row>
    <row r="13" spans="1:7" ht="15.75" thickBot="1" x14ac:dyDescent="0.3">
      <c r="A13" s="314"/>
      <c r="B13" s="317"/>
      <c r="C13" s="317"/>
      <c r="D13" s="320"/>
      <c r="E13" s="320"/>
      <c r="F13" s="29" t="s">
        <v>145</v>
      </c>
      <c r="G13" s="22" t="s">
        <v>74</v>
      </c>
    </row>
    <row r="14" spans="1:7" ht="117.75" customHeight="1" thickBot="1" x14ac:dyDescent="0.3">
      <c r="A14" s="312" t="s">
        <v>148</v>
      </c>
      <c r="B14" s="315" t="s">
        <v>17</v>
      </c>
      <c r="C14" s="315" t="s">
        <v>149</v>
      </c>
      <c r="D14" s="318">
        <v>44562</v>
      </c>
      <c r="E14" s="318">
        <v>44926</v>
      </c>
      <c r="F14" s="29" t="s">
        <v>12</v>
      </c>
      <c r="G14" s="30">
        <v>334540.3</v>
      </c>
    </row>
    <row r="15" spans="1:7" ht="15.75" thickBot="1" x14ac:dyDescent="0.3">
      <c r="A15" s="313"/>
      <c r="B15" s="316"/>
      <c r="C15" s="316"/>
      <c r="D15" s="319"/>
      <c r="E15" s="319"/>
      <c r="F15" s="29" t="s">
        <v>13</v>
      </c>
      <c r="G15" s="22" t="s">
        <v>74</v>
      </c>
    </row>
    <row r="16" spans="1:7" ht="15.75" thickBot="1" x14ac:dyDescent="0.3">
      <c r="A16" s="313"/>
      <c r="B16" s="316"/>
      <c r="C16" s="316"/>
      <c r="D16" s="319"/>
      <c r="E16" s="319"/>
      <c r="F16" s="29" t="s">
        <v>14</v>
      </c>
      <c r="G16" s="22">
        <v>0</v>
      </c>
    </row>
    <row r="17" spans="1:7" ht="15.75" thickBot="1" x14ac:dyDescent="0.3">
      <c r="A17" s="313"/>
      <c r="B17" s="316"/>
      <c r="C17" s="316"/>
      <c r="D17" s="319"/>
      <c r="E17" s="319"/>
      <c r="F17" s="29" t="s">
        <v>15</v>
      </c>
      <c r="G17" s="30">
        <v>334540.3</v>
      </c>
    </row>
    <row r="18" spans="1:7" ht="15.75" thickBot="1" x14ac:dyDescent="0.3">
      <c r="A18" s="314"/>
      <c r="B18" s="317"/>
      <c r="C18" s="317"/>
      <c r="D18" s="320"/>
      <c r="E18" s="320"/>
      <c r="F18" s="29" t="s">
        <v>145</v>
      </c>
      <c r="G18" s="22" t="s">
        <v>74</v>
      </c>
    </row>
    <row r="19" spans="1:7" ht="74.25" customHeight="1" x14ac:dyDescent="0.25">
      <c r="A19" s="24" t="s">
        <v>150</v>
      </c>
      <c r="B19" s="315" t="s">
        <v>17</v>
      </c>
      <c r="C19" s="315" t="s">
        <v>152</v>
      </c>
      <c r="D19" s="315" t="s">
        <v>152</v>
      </c>
      <c r="E19" s="315" t="s">
        <v>153</v>
      </c>
      <c r="F19" s="315" t="s">
        <v>152</v>
      </c>
      <c r="G19" s="321" t="s">
        <v>152</v>
      </c>
    </row>
    <row r="20" spans="1:7" ht="65.25" customHeight="1" thickBot="1" x14ac:dyDescent="0.3">
      <c r="A20" s="31" t="s">
        <v>151</v>
      </c>
      <c r="B20" s="317"/>
      <c r="C20" s="317"/>
      <c r="D20" s="317"/>
      <c r="E20" s="317"/>
      <c r="F20" s="317"/>
      <c r="G20" s="322"/>
    </row>
    <row r="21" spans="1:7" ht="57" customHeight="1" thickBot="1" x14ac:dyDescent="0.3">
      <c r="A21" s="24" t="s">
        <v>154</v>
      </c>
      <c r="B21" s="315" t="s">
        <v>17</v>
      </c>
      <c r="C21" s="315" t="s">
        <v>156</v>
      </c>
      <c r="D21" s="318">
        <v>44562</v>
      </c>
      <c r="E21" s="318">
        <v>44926</v>
      </c>
      <c r="F21" s="29" t="s">
        <v>12</v>
      </c>
      <c r="G21" s="30">
        <v>7962</v>
      </c>
    </row>
    <row r="22" spans="1:7" ht="64.5" customHeight="1" thickBot="1" x14ac:dyDescent="0.3">
      <c r="A22" s="24" t="s">
        <v>155</v>
      </c>
      <c r="B22" s="316"/>
      <c r="C22" s="316"/>
      <c r="D22" s="319"/>
      <c r="E22" s="319"/>
      <c r="F22" s="29" t="s">
        <v>13</v>
      </c>
      <c r="G22" s="22" t="s">
        <v>74</v>
      </c>
    </row>
    <row r="23" spans="1:7" ht="15.75" thickBot="1" x14ac:dyDescent="0.3">
      <c r="A23" s="32"/>
      <c r="B23" s="316"/>
      <c r="C23" s="316"/>
      <c r="D23" s="319"/>
      <c r="E23" s="319"/>
      <c r="F23" s="29" t="s">
        <v>14</v>
      </c>
      <c r="G23" s="30">
        <v>3981</v>
      </c>
    </row>
    <row r="24" spans="1:7" ht="15.75" thickBot="1" x14ac:dyDescent="0.3">
      <c r="A24" s="32"/>
      <c r="B24" s="316"/>
      <c r="C24" s="316"/>
      <c r="D24" s="319"/>
      <c r="E24" s="319"/>
      <c r="F24" s="29" t="s">
        <v>15</v>
      </c>
      <c r="G24" s="30">
        <v>3981</v>
      </c>
    </row>
    <row r="25" spans="1:7" ht="15.75" thickBot="1" x14ac:dyDescent="0.3">
      <c r="A25" s="33"/>
      <c r="B25" s="317"/>
      <c r="C25" s="317"/>
      <c r="D25" s="320"/>
      <c r="E25" s="320"/>
      <c r="F25" s="29" t="s">
        <v>145</v>
      </c>
      <c r="G25" s="22" t="s">
        <v>74</v>
      </c>
    </row>
    <row r="26" spans="1:7" x14ac:dyDescent="0.25">
      <c r="A26" s="24" t="s">
        <v>157</v>
      </c>
      <c r="B26" s="315" t="s">
        <v>17</v>
      </c>
      <c r="C26" s="315" t="s">
        <v>152</v>
      </c>
      <c r="D26" s="315" t="s">
        <v>152</v>
      </c>
      <c r="E26" s="315" t="s">
        <v>159</v>
      </c>
      <c r="F26" s="315" t="s">
        <v>152</v>
      </c>
      <c r="G26" s="321" t="s">
        <v>152</v>
      </c>
    </row>
    <row r="27" spans="1:7" ht="48" customHeight="1" thickBot="1" x14ac:dyDescent="0.3">
      <c r="A27" s="31" t="s">
        <v>158</v>
      </c>
      <c r="B27" s="317"/>
      <c r="C27" s="317"/>
      <c r="D27" s="317"/>
      <c r="E27" s="317"/>
      <c r="F27" s="317"/>
      <c r="G27" s="322"/>
    </row>
    <row r="28" spans="1:7" ht="66.75" customHeight="1" thickBot="1" x14ac:dyDescent="0.3">
      <c r="A28" s="312" t="s">
        <v>160</v>
      </c>
      <c r="B28" s="315" t="s">
        <v>17</v>
      </c>
      <c r="C28" s="315" t="s">
        <v>161</v>
      </c>
      <c r="D28" s="318">
        <v>44562</v>
      </c>
      <c r="E28" s="318">
        <v>44926</v>
      </c>
      <c r="F28" s="29" t="s">
        <v>12</v>
      </c>
      <c r="G28" s="30">
        <v>19578.8</v>
      </c>
    </row>
    <row r="29" spans="1:7" ht="15.75" thickBot="1" x14ac:dyDescent="0.3">
      <c r="A29" s="313"/>
      <c r="B29" s="316"/>
      <c r="C29" s="316"/>
      <c r="D29" s="319"/>
      <c r="E29" s="319"/>
      <c r="F29" s="29" t="s">
        <v>13</v>
      </c>
      <c r="G29" s="22" t="s">
        <v>74</v>
      </c>
    </row>
    <row r="30" spans="1:7" ht="15.75" thickBot="1" x14ac:dyDescent="0.3">
      <c r="A30" s="313"/>
      <c r="B30" s="316"/>
      <c r="C30" s="316"/>
      <c r="D30" s="319"/>
      <c r="E30" s="319"/>
      <c r="F30" s="29" t="s">
        <v>14</v>
      </c>
      <c r="G30" s="22">
        <v>235.1</v>
      </c>
    </row>
    <row r="31" spans="1:7" ht="15.75" thickBot="1" x14ac:dyDescent="0.3">
      <c r="A31" s="313"/>
      <c r="B31" s="316"/>
      <c r="C31" s="316"/>
      <c r="D31" s="319"/>
      <c r="E31" s="319"/>
      <c r="F31" s="29" t="s">
        <v>15</v>
      </c>
      <c r="G31" s="30">
        <v>19343.7</v>
      </c>
    </row>
    <row r="32" spans="1:7" ht="15.75" thickBot="1" x14ac:dyDescent="0.3">
      <c r="A32" s="314"/>
      <c r="B32" s="317"/>
      <c r="C32" s="317"/>
      <c r="D32" s="320"/>
      <c r="E32" s="320"/>
      <c r="F32" s="29" t="s">
        <v>145</v>
      </c>
      <c r="G32" s="22" t="s">
        <v>74</v>
      </c>
    </row>
    <row r="33" spans="1:7" x14ac:dyDescent="0.25">
      <c r="A33" s="24" t="s">
        <v>162</v>
      </c>
      <c r="B33" s="315" t="s">
        <v>17</v>
      </c>
      <c r="C33" s="315" t="s">
        <v>152</v>
      </c>
      <c r="D33" s="315" t="s">
        <v>152</v>
      </c>
      <c r="E33" s="315" t="s">
        <v>153</v>
      </c>
      <c r="F33" s="315" t="s">
        <v>152</v>
      </c>
      <c r="G33" s="321" t="s">
        <v>152</v>
      </c>
    </row>
    <row r="34" spans="1:7" ht="75" customHeight="1" thickBot="1" x14ac:dyDescent="0.3">
      <c r="A34" s="31" t="s">
        <v>163</v>
      </c>
      <c r="B34" s="317"/>
      <c r="C34" s="317"/>
      <c r="D34" s="317"/>
      <c r="E34" s="317"/>
      <c r="F34" s="317"/>
      <c r="G34" s="322"/>
    </row>
    <row r="35" spans="1:7" ht="61.5" customHeight="1" thickBot="1" x14ac:dyDescent="0.3">
      <c r="A35" s="312" t="s">
        <v>164</v>
      </c>
      <c r="B35" s="315" t="s">
        <v>126</v>
      </c>
      <c r="C35" s="315" t="s">
        <v>165</v>
      </c>
      <c r="D35" s="318">
        <v>44562</v>
      </c>
      <c r="E35" s="318">
        <v>44926</v>
      </c>
      <c r="F35" s="29" t="s">
        <v>12</v>
      </c>
      <c r="G35" s="30">
        <v>2308341.7000000002</v>
      </c>
    </row>
    <row r="36" spans="1:7" ht="15.75" thickBot="1" x14ac:dyDescent="0.3">
      <c r="A36" s="313"/>
      <c r="B36" s="316"/>
      <c r="C36" s="316"/>
      <c r="D36" s="319"/>
      <c r="E36" s="319"/>
      <c r="F36" s="29" t="s">
        <v>13</v>
      </c>
      <c r="G36" s="22" t="s">
        <v>74</v>
      </c>
    </row>
    <row r="37" spans="1:7" ht="15.75" thickBot="1" x14ac:dyDescent="0.3">
      <c r="A37" s="313"/>
      <c r="B37" s="316"/>
      <c r="C37" s="316"/>
      <c r="D37" s="319"/>
      <c r="E37" s="319"/>
      <c r="F37" s="29" t="s">
        <v>14</v>
      </c>
      <c r="G37" s="30">
        <v>2308341.7000000002</v>
      </c>
    </row>
    <row r="38" spans="1:7" ht="15.75" thickBot="1" x14ac:dyDescent="0.3">
      <c r="A38" s="313"/>
      <c r="B38" s="316"/>
      <c r="C38" s="316"/>
      <c r="D38" s="319"/>
      <c r="E38" s="319"/>
      <c r="F38" s="29" t="s">
        <v>15</v>
      </c>
      <c r="G38" s="22" t="s">
        <v>74</v>
      </c>
    </row>
    <row r="39" spans="1:7" ht="15.75" thickBot="1" x14ac:dyDescent="0.3">
      <c r="A39" s="314"/>
      <c r="B39" s="317"/>
      <c r="C39" s="317"/>
      <c r="D39" s="320"/>
      <c r="E39" s="320"/>
      <c r="F39" s="29" t="s">
        <v>145</v>
      </c>
      <c r="G39" s="22" t="s">
        <v>74</v>
      </c>
    </row>
    <row r="40" spans="1:7" ht="48.75" customHeight="1" thickBot="1" x14ac:dyDescent="0.3">
      <c r="A40" s="312" t="s">
        <v>166</v>
      </c>
      <c r="B40" s="315" t="s">
        <v>96</v>
      </c>
      <c r="C40" s="315" t="s">
        <v>167</v>
      </c>
      <c r="D40" s="318">
        <v>44562</v>
      </c>
      <c r="E40" s="318">
        <v>44926</v>
      </c>
      <c r="F40" s="29" t="s">
        <v>12</v>
      </c>
      <c r="G40" s="30">
        <v>2308341.7000000002</v>
      </c>
    </row>
    <row r="41" spans="1:7" ht="15.75" thickBot="1" x14ac:dyDescent="0.3">
      <c r="A41" s="313"/>
      <c r="B41" s="316"/>
      <c r="C41" s="316"/>
      <c r="D41" s="319"/>
      <c r="E41" s="319"/>
      <c r="F41" s="29" t="s">
        <v>13</v>
      </c>
      <c r="G41" s="22" t="s">
        <v>74</v>
      </c>
    </row>
    <row r="42" spans="1:7" ht="15.75" thickBot="1" x14ac:dyDescent="0.3">
      <c r="A42" s="313"/>
      <c r="B42" s="316"/>
      <c r="C42" s="316"/>
      <c r="D42" s="319"/>
      <c r="E42" s="319"/>
      <c r="F42" s="29" t="s">
        <v>14</v>
      </c>
      <c r="G42" s="30">
        <v>2308341.7000000002</v>
      </c>
    </row>
    <row r="43" spans="1:7" ht="15.75" thickBot="1" x14ac:dyDescent="0.3">
      <c r="A43" s="313"/>
      <c r="B43" s="316"/>
      <c r="C43" s="316"/>
      <c r="D43" s="319"/>
      <c r="E43" s="319"/>
      <c r="F43" s="29" t="s">
        <v>15</v>
      </c>
      <c r="G43" s="22" t="s">
        <v>74</v>
      </c>
    </row>
    <row r="44" spans="1:7" ht="15.75" thickBot="1" x14ac:dyDescent="0.3">
      <c r="A44" s="314"/>
      <c r="B44" s="317"/>
      <c r="C44" s="317"/>
      <c r="D44" s="320"/>
      <c r="E44" s="320"/>
      <c r="F44" s="29" t="s">
        <v>145</v>
      </c>
      <c r="G44" s="22" t="s">
        <v>74</v>
      </c>
    </row>
    <row r="45" spans="1:7" x14ac:dyDescent="0.25">
      <c r="A45" s="24" t="s">
        <v>168</v>
      </c>
      <c r="B45" s="315" t="s">
        <v>96</v>
      </c>
      <c r="C45" s="315" t="s">
        <v>152</v>
      </c>
      <c r="D45" s="315" t="s">
        <v>152</v>
      </c>
      <c r="E45" s="318">
        <v>44926</v>
      </c>
      <c r="F45" s="315" t="s">
        <v>152</v>
      </c>
      <c r="G45" s="321" t="s">
        <v>152</v>
      </c>
    </row>
    <row r="46" spans="1:7" ht="114" customHeight="1" thickBot="1" x14ac:dyDescent="0.3">
      <c r="A46" s="31" t="s">
        <v>169</v>
      </c>
      <c r="B46" s="317"/>
      <c r="C46" s="317"/>
      <c r="D46" s="317"/>
      <c r="E46" s="320"/>
      <c r="F46" s="317"/>
      <c r="G46" s="322"/>
    </row>
    <row r="47" spans="1:7" ht="39.950000000000003" customHeight="1" thickBot="1" x14ac:dyDescent="0.3">
      <c r="A47" s="312" t="s">
        <v>170</v>
      </c>
      <c r="B47" s="315" t="s">
        <v>17</v>
      </c>
      <c r="C47" s="315" t="s">
        <v>171</v>
      </c>
      <c r="D47" s="318">
        <v>44562</v>
      </c>
      <c r="E47" s="318">
        <v>44926</v>
      </c>
      <c r="F47" s="29" t="s">
        <v>12</v>
      </c>
      <c r="G47" s="22" t="s">
        <v>74</v>
      </c>
    </row>
    <row r="48" spans="1:7" ht="15.75" thickBot="1" x14ac:dyDescent="0.3">
      <c r="A48" s="313"/>
      <c r="B48" s="316"/>
      <c r="C48" s="316"/>
      <c r="D48" s="319"/>
      <c r="E48" s="319"/>
      <c r="F48" s="29" t="s">
        <v>13</v>
      </c>
      <c r="G48" s="22" t="s">
        <v>74</v>
      </c>
    </row>
    <row r="49" spans="1:7" ht="15.75" thickBot="1" x14ac:dyDescent="0.3">
      <c r="A49" s="313"/>
      <c r="B49" s="316"/>
      <c r="C49" s="316"/>
      <c r="D49" s="319"/>
      <c r="E49" s="319"/>
      <c r="F49" s="29" t="s">
        <v>14</v>
      </c>
      <c r="G49" s="22" t="s">
        <v>74</v>
      </c>
    </row>
    <row r="50" spans="1:7" ht="15.75" thickBot="1" x14ac:dyDescent="0.3">
      <c r="A50" s="313"/>
      <c r="B50" s="316"/>
      <c r="C50" s="316"/>
      <c r="D50" s="319"/>
      <c r="E50" s="319"/>
      <c r="F50" s="29" t="s">
        <v>15</v>
      </c>
      <c r="G50" s="22" t="s">
        <v>74</v>
      </c>
    </row>
    <row r="51" spans="1:7" ht="15.75" thickBot="1" x14ac:dyDescent="0.3">
      <c r="A51" s="314"/>
      <c r="B51" s="317"/>
      <c r="C51" s="317"/>
      <c r="D51" s="320"/>
      <c r="E51" s="320"/>
      <c r="F51" s="29" t="s">
        <v>145</v>
      </c>
      <c r="G51" s="22" t="s">
        <v>74</v>
      </c>
    </row>
    <row r="52" spans="1:7" x14ac:dyDescent="0.25">
      <c r="A52" s="24" t="s">
        <v>172</v>
      </c>
      <c r="B52" s="315" t="s">
        <v>17</v>
      </c>
      <c r="C52" s="315" t="s">
        <v>152</v>
      </c>
      <c r="D52" s="315" t="s">
        <v>152</v>
      </c>
      <c r="E52" s="315" t="s">
        <v>174</v>
      </c>
      <c r="F52" s="315" t="s">
        <v>152</v>
      </c>
      <c r="G52" s="321" t="s">
        <v>152</v>
      </c>
    </row>
    <row r="53" spans="1:7" ht="68.25" customHeight="1" thickBot="1" x14ac:dyDescent="0.3">
      <c r="A53" s="31" t="s">
        <v>173</v>
      </c>
      <c r="B53" s="317"/>
      <c r="C53" s="317"/>
      <c r="D53" s="317"/>
      <c r="E53" s="317"/>
      <c r="F53" s="317"/>
      <c r="G53" s="322"/>
    </row>
    <row r="54" spans="1:7" ht="39.950000000000003" customHeight="1" thickBot="1" x14ac:dyDescent="0.3">
      <c r="A54" s="312" t="s">
        <v>175</v>
      </c>
      <c r="B54" s="315" t="s">
        <v>127</v>
      </c>
      <c r="C54" s="315" t="s">
        <v>176</v>
      </c>
      <c r="D54" s="318">
        <v>44562</v>
      </c>
      <c r="E54" s="318">
        <v>44926</v>
      </c>
      <c r="F54" s="29" t="s">
        <v>12</v>
      </c>
      <c r="G54" s="30">
        <v>126190.9</v>
      </c>
    </row>
    <row r="55" spans="1:7" ht="15.75" thickBot="1" x14ac:dyDescent="0.3">
      <c r="A55" s="313"/>
      <c r="B55" s="316"/>
      <c r="C55" s="316"/>
      <c r="D55" s="319"/>
      <c r="E55" s="319"/>
      <c r="F55" s="29" t="s">
        <v>13</v>
      </c>
      <c r="G55" s="22" t="s">
        <v>74</v>
      </c>
    </row>
    <row r="56" spans="1:7" ht="15.75" thickBot="1" x14ac:dyDescent="0.3">
      <c r="A56" s="313"/>
      <c r="B56" s="316"/>
      <c r="C56" s="316"/>
      <c r="D56" s="319"/>
      <c r="E56" s="319"/>
      <c r="F56" s="29" t="s">
        <v>14</v>
      </c>
      <c r="G56" s="30">
        <v>126190.9</v>
      </c>
    </row>
    <row r="57" spans="1:7" ht="15.75" thickBot="1" x14ac:dyDescent="0.3">
      <c r="A57" s="313"/>
      <c r="B57" s="316"/>
      <c r="C57" s="316"/>
      <c r="D57" s="319"/>
      <c r="E57" s="319"/>
      <c r="F57" s="29" t="s">
        <v>15</v>
      </c>
      <c r="G57" s="22" t="s">
        <v>74</v>
      </c>
    </row>
    <row r="58" spans="1:7" ht="15.75" thickBot="1" x14ac:dyDescent="0.3">
      <c r="A58" s="314"/>
      <c r="B58" s="317"/>
      <c r="C58" s="317"/>
      <c r="D58" s="320"/>
      <c r="E58" s="320"/>
      <c r="F58" s="29" t="s">
        <v>145</v>
      </c>
      <c r="G58" s="22" t="s">
        <v>74</v>
      </c>
    </row>
    <row r="59" spans="1:7" ht="20.100000000000001" customHeight="1" thickBot="1" x14ac:dyDescent="0.3">
      <c r="A59" s="312" t="s">
        <v>177</v>
      </c>
      <c r="B59" s="315" t="s">
        <v>97</v>
      </c>
      <c r="C59" s="315" t="s">
        <v>178</v>
      </c>
      <c r="D59" s="318">
        <v>44562</v>
      </c>
      <c r="E59" s="318">
        <v>44926</v>
      </c>
      <c r="F59" s="29" t="s">
        <v>12</v>
      </c>
      <c r="G59" s="22" t="s">
        <v>74</v>
      </c>
    </row>
    <row r="60" spans="1:7" ht="15.75" thickBot="1" x14ac:dyDescent="0.3">
      <c r="A60" s="313"/>
      <c r="B60" s="316"/>
      <c r="C60" s="316"/>
      <c r="D60" s="319"/>
      <c r="E60" s="319"/>
      <c r="F60" s="29" t="s">
        <v>13</v>
      </c>
      <c r="G60" s="22" t="s">
        <v>74</v>
      </c>
    </row>
    <row r="61" spans="1:7" ht="15.75" thickBot="1" x14ac:dyDescent="0.3">
      <c r="A61" s="313"/>
      <c r="B61" s="316"/>
      <c r="C61" s="316"/>
      <c r="D61" s="319"/>
      <c r="E61" s="319"/>
      <c r="F61" s="29" t="s">
        <v>14</v>
      </c>
      <c r="G61" s="22" t="s">
        <v>74</v>
      </c>
    </row>
    <row r="62" spans="1:7" ht="17.25" customHeight="1" thickBot="1" x14ac:dyDescent="0.3">
      <c r="A62" s="313"/>
      <c r="B62" s="316"/>
      <c r="C62" s="316"/>
      <c r="D62" s="319"/>
      <c r="E62" s="319"/>
      <c r="F62" s="29" t="s">
        <v>15</v>
      </c>
      <c r="G62" s="22" t="s">
        <v>74</v>
      </c>
    </row>
    <row r="63" spans="1:7" ht="15.75" thickBot="1" x14ac:dyDescent="0.3">
      <c r="A63" s="314"/>
      <c r="B63" s="317"/>
      <c r="C63" s="317"/>
      <c r="D63" s="320"/>
      <c r="E63" s="320"/>
      <c r="F63" s="29" t="s">
        <v>145</v>
      </c>
      <c r="G63" s="22" t="s">
        <v>74</v>
      </c>
    </row>
    <row r="64" spans="1:7" x14ac:dyDescent="0.25">
      <c r="A64" s="24" t="s">
        <v>179</v>
      </c>
      <c r="B64" s="315" t="s">
        <v>97</v>
      </c>
      <c r="C64" s="315" t="s">
        <v>152</v>
      </c>
      <c r="D64" s="315" t="s">
        <v>152</v>
      </c>
      <c r="E64" s="315" t="s">
        <v>181</v>
      </c>
      <c r="F64" s="315" t="s">
        <v>152</v>
      </c>
      <c r="G64" s="321" t="s">
        <v>152</v>
      </c>
    </row>
    <row r="65" spans="1:7" ht="20.25" customHeight="1" thickBot="1" x14ac:dyDescent="0.3">
      <c r="A65" s="31" t="s">
        <v>180</v>
      </c>
      <c r="B65" s="317"/>
      <c r="C65" s="317"/>
      <c r="D65" s="317"/>
      <c r="E65" s="317"/>
      <c r="F65" s="317"/>
      <c r="G65" s="322"/>
    </row>
    <row r="66" spans="1:7" x14ac:dyDescent="0.25">
      <c r="A66" s="24" t="s">
        <v>182</v>
      </c>
      <c r="B66" s="315" t="s">
        <v>97</v>
      </c>
      <c r="C66" s="315" t="s">
        <v>152</v>
      </c>
      <c r="D66" s="315" t="s">
        <v>152</v>
      </c>
      <c r="E66" s="315" t="s">
        <v>184</v>
      </c>
      <c r="F66" s="315" t="s">
        <v>152</v>
      </c>
      <c r="G66" s="321" t="s">
        <v>152</v>
      </c>
    </row>
    <row r="67" spans="1:7" ht="39.950000000000003" customHeight="1" thickBot="1" x14ac:dyDescent="0.3">
      <c r="A67" s="31" t="s">
        <v>183</v>
      </c>
      <c r="B67" s="317"/>
      <c r="C67" s="317"/>
      <c r="D67" s="317"/>
      <c r="E67" s="317"/>
      <c r="F67" s="317"/>
      <c r="G67" s="322"/>
    </row>
    <row r="68" spans="1:7" ht="123.75" customHeight="1" thickBot="1" x14ac:dyDescent="0.3">
      <c r="A68" s="312" t="s">
        <v>185</v>
      </c>
      <c r="B68" s="315" t="s">
        <v>17</v>
      </c>
      <c r="C68" s="315" t="s">
        <v>186</v>
      </c>
      <c r="D68" s="318">
        <v>44562</v>
      </c>
      <c r="E68" s="318">
        <v>44926</v>
      </c>
      <c r="F68" s="29" t="s">
        <v>12</v>
      </c>
      <c r="G68" s="30">
        <v>126190.9</v>
      </c>
    </row>
    <row r="69" spans="1:7" ht="15.75" thickBot="1" x14ac:dyDescent="0.3">
      <c r="A69" s="313"/>
      <c r="B69" s="316"/>
      <c r="C69" s="316"/>
      <c r="D69" s="319"/>
      <c r="E69" s="319"/>
      <c r="F69" s="29" t="s">
        <v>13</v>
      </c>
      <c r="G69" s="22" t="s">
        <v>74</v>
      </c>
    </row>
    <row r="70" spans="1:7" ht="15.75" thickBot="1" x14ac:dyDescent="0.3">
      <c r="A70" s="313"/>
      <c r="B70" s="316"/>
      <c r="C70" s="316"/>
      <c r="D70" s="319"/>
      <c r="E70" s="319"/>
      <c r="F70" s="29" t="s">
        <v>14</v>
      </c>
      <c r="G70" s="30">
        <v>126190.9</v>
      </c>
    </row>
    <row r="71" spans="1:7" ht="15.75" thickBot="1" x14ac:dyDescent="0.3">
      <c r="A71" s="313"/>
      <c r="B71" s="316"/>
      <c r="C71" s="316"/>
      <c r="D71" s="319"/>
      <c r="E71" s="319"/>
      <c r="F71" s="29" t="s">
        <v>15</v>
      </c>
      <c r="G71" s="22" t="s">
        <v>74</v>
      </c>
    </row>
    <row r="72" spans="1:7" ht="15.75" thickBot="1" x14ac:dyDescent="0.3">
      <c r="A72" s="314"/>
      <c r="B72" s="317"/>
      <c r="C72" s="317"/>
      <c r="D72" s="320"/>
      <c r="E72" s="320"/>
      <c r="F72" s="29" t="s">
        <v>145</v>
      </c>
      <c r="G72" s="22" t="s">
        <v>74</v>
      </c>
    </row>
    <row r="73" spans="1:7" x14ac:dyDescent="0.25">
      <c r="A73" s="24" t="s">
        <v>187</v>
      </c>
      <c r="B73" s="315" t="s">
        <v>17</v>
      </c>
      <c r="C73" s="315" t="s">
        <v>152</v>
      </c>
      <c r="D73" s="315" t="s">
        <v>152</v>
      </c>
      <c r="E73" s="318">
        <v>44926</v>
      </c>
      <c r="F73" s="315" t="s">
        <v>152</v>
      </c>
      <c r="G73" s="321" t="s">
        <v>152</v>
      </c>
    </row>
    <row r="74" spans="1:7" ht="45" customHeight="1" thickBot="1" x14ac:dyDescent="0.3">
      <c r="A74" s="31" t="s">
        <v>188</v>
      </c>
      <c r="B74" s="317"/>
      <c r="C74" s="317"/>
      <c r="D74" s="317"/>
      <c r="E74" s="320"/>
      <c r="F74" s="317"/>
      <c r="G74" s="322"/>
    </row>
    <row r="75" spans="1:7" ht="66" customHeight="1" thickBot="1" x14ac:dyDescent="0.3">
      <c r="A75" s="312" t="s">
        <v>189</v>
      </c>
      <c r="B75" s="315" t="s">
        <v>134</v>
      </c>
      <c r="C75" s="315" t="s">
        <v>190</v>
      </c>
      <c r="D75" s="318">
        <v>44562</v>
      </c>
      <c r="E75" s="318">
        <v>44926</v>
      </c>
      <c r="F75" s="29" t="s">
        <v>12</v>
      </c>
      <c r="G75" s="30">
        <v>6500</v>
      </c>
    </row>
    <row r="76" spans="1:7" ht="15.75" thickBot="1" x14ac:dyDescent="0.3">
      <c r="A76" s="313"/>
      <c r="B76" s="316"/>
      <c r="C76" s="316"/>
      <c r="D76" s="319"/>
      <c r="E76" s="319"/>
      <c r="F76" s="29" t="s">
        <v>13</v>
      </c>
      <c r="G76" s="22" t="s">
        <v>74</v>
      </c>
    </row>
    <row r="77" spans="1:7" ht="15.75" thickBot="1" x14ac:dyDescent="0.3">
      <c r="A77" s="313"/>
      <c r="B77" s="316"/>
      <c r="C77" s="316"/>
      <c r="D77" s="319"/>
      <c r="E77" s="319"/>
      <c r="F77" s="29" t="s">
        <v>14</v>
      </c>
      <c r="G77" s="22" t="s">
        <v>74</v>
      </c>
    </row>
    <row r="78" spans="1:7" ht="15.75" thickBot="1" x14ac:dyDescent="0.3">
      <c r="A78" s="313"/>
      <c r="B78" s="316"/>
      <c r="C78" s="316"/>
      <c r="D78" s="319"/>
      <c r="E78" s="319"/>
      <c r="F78" s="29" t="s">
        <v>15</v>
      </c>
      <c r="G78" s="30">
        <v>6500</v>
      </c>
    </row>
    <row r="79" spans="1:7" ht="15.75" thickBot="1" x14ac:dyDescent="0.3">
      <c r="A79" s="314"/>
      <c r="B79" s="317"/>
      <c r="C79" s="317"/>
      <c r="D79" s="320"/>
      <c r="E79" s="320"/>
      <c r="F79" s="29" t="s">
        <v>145</v>
      </c>
      <c r="G79" s="22" t="s">
        <v>74</v>
      </c>
    </row>
    <row r="80" spans="1:7" ht="69" customHeight="1" thickBot="1" x14ac:dyDescent="0.3">
      <c r="A80" s="312" t="s">
        <v>191</v>
      </c>
      <c r="B80" s="315" t="s">
        <v>94</v>
      </c>
      <c r="C80" s="315" t="s">
        <v>192</v>
      </c>
      <c r="D80" s="318">
        <v>44562</v>
      </c>
      <c r="E80" s="318">
        <v>44926</v>
      </c>
      <c r="F80" s="29" t="s">
        <v>12</v>
      </c>
      <c r="G80" s="30">
        <v>6500</v>
      </c>
    </row>
    <row r="81" spans="1:7" ht="15.75" thickBot="1" x14ac:dyDescent="0.3">
      <c r="A81" s="313"/>
      <c r="B81" s="316"/>
      <c r="C81" s="316"/>
      <c r="D81" s="319"/>
      <c r="E81" s="319"/>
      <c r="F81" s="29" t="s">
        <v>13</v>
      </c>
      <c r="G81" s="22" t="s">
        <v>74</v>
      </c>
    </row>
    <row r="82" spans="1:7" ht="15.75" thickBot="1" x14ac:dyDescent="0.3">
      <c r="A82" s="313"/>
      <c r="B82" s="316"/>
      <c r="C82" s="316"/>
      <c r="D82" s="319"/>
      <c r="E82" s="319"/>
      <c r="F82" s="29" t="s">
        <v>14</v>
      </c>
      <c r="G82" s="22" t="s">
        <v>74</v>
      </c>
    </row>
    <row r="83" spans="1:7" ht="15.75" thickBot="1" x14ac:dyDescent="0.3">
      <c r="A83" s="313"/>
      <c r="B83" s="316"/>
      <c r="C83" s="316"/>
      <c r="D83" s="319"/>
      <c r="E83" s="319"/>
      <c r="F83" s="29" t="s">
        <v>15</v>
      </c>
      <c r="G83" s="30">
        <v>6500</v>
      </c>
    </row>
    <row r="84" spans="1:7" ht="15.75" thickBot="1" x14ac:dyDescent="0.3">
      <c r="A84" s="314"/>
      <c r="B84" s="317"/>
      <c r="C84" s="317"/>
      <c r="D84" s="320"/>
      <c r="E84" s="320"/>
      <c r="F84" s="29" t="s">
        <v>145</v>
      </c>
      <c r="G84" s="22" t="s">
        <v>74</v>
      </c>
    </row>
    <row r="85" spans="1:7" ht="28.5" customHeight="1" x14ac:dyDescent="0.25">
      <c r="A85" s="24" t="s">
        <v>193</v>
      </c>
      <c r="B85" s="315" t="s">
        <v>20</v>
      </c>
      <c r="C85" s="315" t="s">
        <v>152</v>
      </c>
      <c r="D85" s="315" t="s">
        <v>152</v>
      </c>
      <c r="E85" s="318">
        <v>44834</v>
      </c>
      <c r="F85" s="315" t="s">
        <v>152</v>
      </c>
      <c r="G85" s="321" t="s">
        <v>152</v>
      </c>
    </row>
    <row r="86" spans="1:7" ht="41.25" customHeight="1" thickBot="1" x14ac:dyDescent="0.3">
      <c r="A86" s="31" t="s">
        <v>194</v>
      </c>
      <c r="B86" s="317"/>
      <c r="C86" s="317"/>
      <c r="D86" s="317"/>
      <c r="E86" s="320"/>
      <c r="F86" s="317"/>
      <c r="G86" s="322"/>
    </row>
    <row r="87" spans="1:7" ht="30" x14ac:dyDescent="0.25">
      <c r="A87" s="24" t="s">
        <v>195</v>
      </c>
      <c r="B87" s="315" t="s">
        <v>20</v>
      </c>
      <c r="C87" s="315" t="s">
        <v>152</v>
      </c>
      <c r="D87" s="315" t="s">
        <v>152</v>
      </c>
      <c r="E87" s="318">
        <v>44895</v>
      </c>
      <c r="F87" s="315" t="s">
        <v>152</v>
      </c>
      <c r="G87" s="321" t="s">
        <v>152</v>
      </c>
    </row>
    <row r="88" spans="1:7" ht="78" customHeight="1" thickBot="1" x14ac:dyDescent="0.3">
      <c r="A88" s="31" t="s">
        <v>196</v>
      </c>
      <c r="B88" s="317"/>
      <c r="C88" s="317"/>
      <c r="D88" s="317"/>
      <c r="E88" s="320"/>
      <c r="F88" s="317"/>
      <c r="G88" s="322"/>
    </row>
    <row r="89" spans="1:7" ht="30" x14ac:dyDescent="0.25">
      <c r="A89" s="24" t="s">
        <v>197</v>
      </c>
      <c r="B89" s="315" t="s">
        <v>20</v>
      </c>
      <c r="C89" s="315" t="s">
        <v>152</v>
      </c>
      <c r="D89" s="315" t="s">
        <v>152</v>
      </c>
      <c r="E89" s="318">
        <v>44926</v>
      </c>
      <c r="F89" s="315" t="s">
        <v>152</v>
      </c>
      <c r="G89" s="321" t="s">
        <v>152</v>
      </c>
    </row>
    <row r="90" spans="1:7" ht="62.25" customHeight="1" thickBot="1" x14ac:dyDescent="0.3">
      <c r="A90" s="31" t="s">
        <v>198</v>
      </c>
      <c r="B90" s="317"/>
      <c r="C90" s="317"/>
      <c r="D90" s="317"/>
      <c r="E90" s="320"/>
      <c r="F90" s="317"/>
      <c r="G90" s="322"/>
    </row>
    <row r="91" spans="1:7" ht="409.5" hidden="1" customHeight="1" thickBot="1" x14ac:dyDescent="0.3">
      <c r="A91" s="312" t="s">
        <v>199</v>
      </c>
      <c r="B91" s="315" t="s">
        <v>21</v>
      </c>
      <c r="C91" s="315" t="s">
        <v>200</v>
      </c>
      <c r="D91" s="318">
        <v>44562</v>
      </c>
      <c r="E91" s="318">
        <v>44926</v>
      </c>
      <c r="F91" s="29" t="s">
        <v>12</v>
      </c>
      <c r="G91" s="22" t="s">
        <v>74</v>
      </c>
    </row>
    <row r="92" spans="1:7" ht="15.75" thickBot="1" x14ac:dyDescent="0.3">
      <c r="A92" s="313"/>
      <c r="B92" s="316"/>
      <c r="C92" s="316"/>
      <c r="D92" s="319"/>
      <c r="E92" s="319"/>
      <c r="F92" s="29" t="s">
        <v>13</v>
      </c>
      <c r="G92" s="22" t="s">
        <v>74</v>
      </c>
    </row>
    <row r="93" spans="1:7" ht="15.75" thickBot="1" x14ac:dyDescent="0.3">
      <c r="A93" s="313"/>
      <c r="B93" s="316"/>
      <c r="C93" s="316"/>
      <c r="D93" s="319"/>
      <c r="E93" s="319"/>
      <c r="F93" s="29" t="s">
        <v>14</v>
      </c>
      <c r="G93" s="22" t="s">
        <v>74</v>
      </c>
    </row>
    <row r="94" spans="1:7" ht="15.75" thickBot="1" x14ac:dyDescent="0.3">
      <c r="A94" s="313"/>
      <c r="B94" s="316"/>
      <c r="C94" s="316"/>
      <c r="D94" s="319"/>
      <c r="E94" s="319"/>
      <c r="F94" s="29" t="s">
        <v>15</v>
      </c>
      <c r="G94" s="22" t="s">
        <v>74</v>
      </c>
    </row>
    <row r="95" spans="1:7" ht="15.75" thickBot="1" x14ac:dyDescent="0.3">
      <c r="A95" s="314"/>
      <c r="B95" s="317"/>
      <c r="C95" s="317"/>
      <c r="D95" s="320"/>
      <c r="E95" s="320"/>
      <c r="F95" s="29" t="s">
        <v>145</v>
      </c>
      <c r="G95" s="22" t="s">
        <v>74</v>
      </c>
    </row>
    <row r="96" spans="1:7" ht="64.5" customHeight="1" thickBot="1" x14ac:dyDescent="0.3">
      <c r="A96" s="312" t="s">
        <v>201</v>
      </c>
      <c r="B96" s="315" t="s">
        <v>21</v>
      </c>
      <c r="C96" s="315" t="s">
        <v>202</v>
      </c>
      <c r="D96" s="318">
        <v>44562</v>
      </c>
      <c r="E96" s="318">
        <v>44926</v>
      </c>
      <c r="F96" s="29" t="s">
        <v>12</v>
      </c>
      <c r="G96" s="22" t="s">
        <v>74</v>
      </c>
    </row>
    <row r="97" spans="1:7" ht="15.75" thickBot="1" x14ac:dyDescent="0.3">
      <c r="A97" s="313"/>
      <c r="B97" s="316"/>
      <c r="C97" s="316"/>
      <c r="D97" s="319"/>
      <c r="E97" s="319"/>
      <c r="F97" s="29" t="s">
        <v>13</v>
      </c>
      <c r="G97" s="22" t="s">
        <v>74</v>
      </c>
    </row>
    <row r="98" spans="1:7" ht="15.75" thickBot="1" x14ac:dyDescent="0.3">
      <c r="A98" s="313"/>
      <c r="B98" s="316"/>
      <c r="C98" s="316"/>
      <c r="D98" s="319"/>
      <c r="E98" s="319"/>
      <c r="F98" s="29" t="s">
        <v>14</v>
      </c>
      <c r="G98" s="22" t="s">
        <v>74</v>
      </c>
    </row>
    <row r="99" spans="1:7" ht="15.75" thickBot="1" x14ac:dyDescent="0.3">
      <c r="A99" s="313"/>
      <c r="B99" s="316"/>
      <c r="C99" s="316"/>
      <c r="D99" s="319"/>
      <c r="E99" s="319"/>
      <c r="F99" s="29" t="s">
        <v>15</v>
      </c>
      <c r="G99" s="22" t="s">
        <v>74</v>
      </c>
    </row>
    <row r="100" spans="1:7" ht="15.75" thickBot="1" x14ac:dyDescent="0.3">
      <c r="A100" s="314"/>
      <c r="B100" s="317"/>
      <c r="C100" s="317"/>
      <c r="D100" s="320"/>
      <c r="E100" s="320"/>
      <c r="F100" s="29" t="s">
        <v>145</v>
      </c>
      <c r="G100" s="22" t="s">
        <v>74</v>
      </c>
    </row>
    <row r="101" spans="1:7" ht="30" x14ac:dyDescent="0.25">
      <c r="A101" s="24" t="s">
        <v>203</v>
      </c>
      <c r="B101" s="315" t="s">
        <v>22</v>
      </c>
      <c r="C101" s="315" t="s">
        <v>152</v>
      </c>
      <c r="D101" s="318">
        <v>44562</v>
      </c>
      <c r="E101" s="318">
        <v>44926</v>
      </c>
      <c r="F101" s="315" t="s">
        <v>152</v>
      </c>
      <c r="G101" s="321" t="s">
        <v>152</v>
      </c>
    </row>
    <row r="102" spans="1:7" ht="89.25" customHeight="1" thickBot="1" x14ac:dyDescent="0.3">
      <c r="A102" s="31" t="s">
        <v>204</v>
      </c>
      <c r="B102" s="317"/>
      <c r="C102" s="317"/>
      <c r="D102" s="320"/>
      <c r="E102" s="320"/>
      <c r="F102" s="317"/>
      <c r="G102" s="322"/>
    </row>
    <row r="103" spans="1:7" ht="255.75" thickBot="1" x14ac:dyDescent="0.3">
      <c r="A103" s="312" t="s">
        <v>205</v>
      </c>
      <c r="B103" s="315" t="s">
        <v>128</v>
      </c>
      <c r="C103" s="26" t="s">
        <v>206</v>
      </c>
      <c r="D103" s="318">
        <v>44562</v>
      </c>
      <c r="E103" s="318">
        <v>44926</v>
      </c>
      <c r="F103" s="29" t="s">
        <v>12</v>
      </c>
      <c r="G103" s="30">
        <v>28337.4</v>
      </c>
    </row>
    <row r="104" spans="1:7" ht="49.5" customHeight="1" thickBot="1" x14ac:dyDescent="0.3">
      <c r="A104" s="313"/>
      <c r="B104" s="316"/>
      <c r="C104" s="26" t="s">
        <v>207</v>
      </c>
      <c r="D104" s="319"/>
      <c r="E104" s="319"/>
      <c r="F104" s="29" t="s">
        <v>13</v>
      </c>
      <c r="G104" s="22" t="s">
        <v>74</v>
      </c>
    </row>
    <row r="105" spans="1:7" ht="15.75" thickBot="1" x14ac:dyDescent="0.3">
      <c r="A105" s="313"/>
      <c r="B105" s="316"/>
      <c r="C105" s="27"/>
      <c r="D105" s="319"/>
      <c r="E105" s="319"/>
      <c r="F105" s="29" t="s">
        <v>14</v>
      </c>
      <c r="G105" s="30">
        <v>13407</v>
      </c>
    </row>
    <row r="106" spans="1:7" ht="15.75" thickBot="1" x14ac:dyDescent="0.3">
      <c r="A106" s="313"/>
      <c r="B106" s="316"/>
      <c r="C106" s="27"/>
      <c r="D106" s="319"/>
      <c r="E106" s="319"/>
      <c r="F106" s="29" t="s">
        <v>15</v>
      </c>
      <c r="G106" s="30">
        <v>14930.4</v>
      </c>
    </row>
    <row r="107" spans="1:7" ht="21" customHeight="1" thickBot="1" x14ac:dyDescent="0.3">
      <c r="A107" s="314"/>
      <c r="B107" s="317"/>
      <c r="C107" s="28"/>
      <c r="D107" s="320"/>
      <c r="E107" s="320"/>
      <c r="F107" s="29" t="s">
        <v>145</v>
      </c>
      <c r="G107" s="22" t="s">
        <v>74</v>
      </c>
    </row>
    <row r="108" spans="1:7" ht="70.5" customHeight="1" thickBot="1" x14ac:dyDescent="0.3">
      <c r="A108" s="312" t="s">
        <v>208</v>
      </c>
      <c r="B108" s="315" t="s">
        <v>21</v>
      </c>
      <c r="C108" s="315" t="s">
        <v>209</v>
      </c>
      <c r="D108" s="318">
        <v>44562</v>
      </c>
      <c r="E108" s="318">
        <v>44926</v>
      </c>
      <c r="F108" s="29" t="s">
        <v>12</v>
      </c>
      <c r="G108" s="30">
        <v>21390.7</v>
      </c>
    </row>
    <row r="109" spans="1:7" ht="15.75" thickBot="1" x14ac:dyDescent="0.3">
      <c r="A109" s="313"/>
      <c r="B109" s="316"/>
      <c r="C109" s="316"/>
      <c r="D109" s="319"/>
      <c r="E109" s="319"/>
      <c r="F109" s="29" t="s">
        <v>13</v>
      </c>
      <c r="G109" s="22" t="s">
        <v>74</v>
      </c>
    </row>
    <row r="110" spans="1:7" ht="15.75" thickBot="1" x14ac:dyDescent="0.3">
      <c r="A110" s="313"/>
      <c r="B110" s="316"/>
      <c r="C110" s="316"/>
      <c r="D110" s="319"/>
      <c r="E110" s="319"/>
      <c r="F110" s="29" t="s">
        <v>14</v>
      </c>
      <c r="G110" s="30">
        <v>7155</v>
      </c>
    </row>
    <row r="111" spans="1:7" ht="15.75" thickBot="1" x14ac:dyDescent="0.3">
      <c r="A111" s="313"/>
      <c r="B111" s="316"/>
      <c r="C111" s="316"/>
      <c r="D111" s="319"/>
      <c r="E111" s="319"/>
      <c r="F111" s="29" t="s">
        <v>15</v>
      </c>
      <c r="G111" s="30">
        <v>14235.7</v>
      </c>
    </row>
    <row r="112" spans="1:7" ht="15.75" thickBot="1" x14ac:dyDescent="0.3">
      <c r="A112" s="314"/>
      <c r="B112" s="317"/>
      <c r="C112" s="317"/>
      <c r="D112" s="320"/>
      <c r="E112" s="320"/>
      <c r="F112" s="29" t="s">
        <v>145</v>
      </c>
      <c r="G112" s="22" t="s">
        <v>74</v>
      </c>
    </row>
    <row r="113" spans="1:7" ht="23.25" customHeight="1" x14ac:dyDescent="0.25">
      <c r="A113" s="24" t="s">
        <v>210</v>
      </c>
      <c r="B113" s="315" t="s">
        <v>22</v>
      </c>
      <c r="C113" s="315" t="s">
        <v>152</v>
      </c>
      <c r="D113" s="315" t="s">
        <v>152</v>
      </c>
      <c r="E113" s="318">
        <v>44926</v>
      </c>
      <c r="F113" s="315" t="s">
        <v>152</v>
      </c>
      <c r="G113" s="321" t="s">
        <v>152</v>
      </c>
    </row>
    <row r="114" spans="1:7" ht="48.75" customHeight="1" thickBot="1" x14ac:dyDescent="0.3">
      <c r="A114" s="31" t="s">
        <v>211</v>
      </c>
      <c r="B114" s="317"/>
      <c r="C114" s="317"/>
      <c r="D114" s="317"/>
      <c r="E114" s="320"/>
      <c r="F114" s="317"/>
      <c r="G114" s="322"/>
    </row>
    <row r="115" spans="1:7" ht="105.75" thickBot="1" x14ac:dyDescent="0.3">
      <c r="A115" s="312" t="s">
        <v>212</v>
      </c>
      <c r="B115" s="315" t="s">
        <v>21</v>
      </c>
      <c r="C115" s="26" t="s">
        <v>213</v>
      </c>
      <c r="D115" s="318">
        <v>44562</v>
      </c>
      <c r="E115" s="318">
        <v>44926</v>
      </c>
      <c r="F115" s="29" t="s">
        <v>12</v>
      </c>
      <c r="G115" s="30">
        <v>6946.7</v>
      </c>
    </row>
    <row r="116" spans="1:7" ht="60.75" thickBot="1" x14ac:dyDescent="0.3">
      <c r="A116" s="313"/>
      <c r="B116" s="316"/>
      <c r="C116" s="26" t="s">
        <v>214</v>
      </c>
      <c r="D116" s="319"/>
      <c r="E116" s="319"/>
      <c r="F116" s="29" t="s">
        <v>13</v>
      </c>
      <c r="G116" s="22" t="s">
        <v>74</v>
      </c>
    </row>
    <row r="117" spans="1:7" ht="15.75" thickBot="1" x14ac:dyDescent="0.3">
      <c r="A117" s="313"/>
      <c r="B117" s="316"/>
      <c r="C117" s="27"/>
      <c r="D117" s="319"/>
      <c r="E117" s="319"/>
      <c r="F117" s="29" t="s">
        <v>14</v>
      </c>
      <c r="G117" s="30">
        <v>6252</v>
      </c>
    </row>
    <row r="118" spans="1:7" ht="15.75" thickBot="1" x14ac:dyDescent="0.3">
      <c r="A118" s="313"/>
      <c r="B118" s="316"/>
      <c r="C118" s="27"/>
      <c r="D118" s="319"/>
      <c r="E118" s="319"/>
      <c r="F118" s="29" t="s">
        <v>15</v>
      </c>
      <c r="G118" s="22">
        <v>694.7</v>
      </c>
    </row>
    <row r="119" spans="1:7" ht="15.75" thickBot="1" x14ac:dyDescent="0.3">
      <c r="A119" s="314"/>
      <c r="B119" s="317"/>
      <c r="C119" s="28"/>
      <c r="D119" s="320"/>
      <c r="E119" s="320"/>
      <c r="F119" s="29" t="s">
        <v>145</v>
      </c>
      <c r="G119" s="22" t="s">
        <v>74</v>
      </c>
    </row>
    <row r="120" spans="1:7" ht="32.25" customHeight="1" x14ac:dyDescent="0.25">
      <c r="A120" s="24" t="s">
        <v>215</v>
      </c>
      <c r="B120" s="315" t="s">
        <v>22</v>
      </c>
      <c r="C120" s="315" t="s">
        <v>152</v>
      </c>
      <c r="D120" s="315" t="s">
        <v>152</v>
      </c>
      <c r="E120" s="318">
        <v>44926</v>
      </c>
      <c r="F120" s="315" t="s">
        <v>152</v>
      </c>
      <c r="G120" s="321" t="s">
        <v>152</v>
      </c>
    </row>
    <row r="121" spans="1:7" ht="33" customHeight="1" thickBot="1" x14ac:dyDescent="0.3">
      <c r="A121" s="31" t="s">
        <v>216</v>
      </c>
      <c r="B121" s="317"/>
      <c r="C121" s="317"/>
      <c r="D121" s="317"/>
      <c r="E121" s="320"/>
      <c r="F121" s="317"/>
      <c r="G121" s="322"/>
    </row>
    <row r="122" spans="1:7" ht="30" x14ac:dyDescent="0.25">
      <c r="A122" s="24" t="s">
        <v>217</v>
      </c>
      <c r="B122" s="315" t="s">
        <v>22</v>
      </c>
      <c r="C122" s="315" t="s">
        <v>152</v>
      </c>
      <c r="D122" s="315" t="s">
        <v>152</v>
      </c>
      <c r="E122" s="315" t="s">
        <v>219</v>
      </c>
      <c r="F122" s="315" t="s">
        <v>152</v>
      </c>
      <c r="G122" s="321" t="s">
        <v>152</v>
      </c>
    </row>
    <row r="123" spans="1:7" ht="57.75" customHeight="1" thickBot="1" x14ac:dyDescent="0.3">
      <c r="A123" s="31" t="s">
        <v>218</v>
      </c>
      <c r="B123" s="317"/>
      <c r="C123" s="317"/>
      <c r="D123" s="317"/>
      <c r="E123" s="317"/>
      <c r="F123" s="317"/>
      <c r="G123" s="322"/>
    </row>
    <row r="124" spans="1:7" ht="19.5" customHeight="1" x14ac:dyDescent="0.25">
      <c r="A124" s="24" t="s">
        <v>220</v>
      </c>
      <c r="B124" s="315" t="s">
        <v>22</v>
      </c>
      <c r="C124" s="315" t="s">
        <v>152</v>
      </c>
      <c r="D124" s="315" t="s">
        <v>152</v>
      </c>
      <c r="E124" s="318">
        <v>44926</v>
      </c>
      <c r="F124" s="315" t="s">
        <v>152</v>
      </c>
      <c r="G124" s="321" t="s">
        <v>152</v>
      </c>
    </row>
    <row r="125" spans="1:7" ht="66.75" customHeight="1" thickBot="1" x14ac:dyDescent="0.3">
      <c r="A125" s="31" t="s">
        <v>221</v>
      </c>
      <c r="B125" s="317"/>
      <c r="C125" s="317"/>
      <c r="D125" s="317"/>
      <c r="E125" s="320"/>
      <c r="F125" s="317"/>
      <c r="G125" s="322"/>
    </row>
    <row r="126" spans="1:7" ht="39.950000000000003" customHeight="1" thickBot="1" x14ac:dyDescent="0.3">
      <c r="A126" s="312" t="s">
        <v>222</v>
      </c>
      <c r="B126" s="315" t="s">
        <v>223</v>
      </c>
      <c r="C126" s="315" t="s">
        <v>224</v>
      </c>
      <c r="D126" s="318">
        <v>44562</v>
      </c>
      <c r="E126" s="318">
        <v>44926</v>
      </c>
      <c r="F126" s="29" t="s">
        <v>12</v>
      </c>
      <c r="G126" s="30">
        <v>2246.6</v>
      </c>
    </row>
    <row r="127" spans="1:7" ht="15.75" thickBot="1" x14ac:dyDescent="0.3">
      <c r="A127" s="313"/>
      <c r="B127" s="316"/>
      <c r="C127" s="316"/>
      <c r="D127" s="319"/>
      <c r="E127" s="319"/>
      <c r="F127" s="29" t="s">
        <v>13</v>
      </c>
      <c r="G127" s="22" t="s">
        <v>74</v>
      </c>
    </row>
    <row r="128" spans="1:7" ht="15.75" thickBot="1" x14ac:dyDescent="0.3">
      <c r="A128" s="313"/>
      <c r="B128" s="316"/>
      <c r="C128" s="316"/>
      <c r="D128" s="319"/>
      <c r="E128" s="319"/>
      <c r="F128" s="29" t="s">
        <v>14</v>
      </c>
      <c r="G128" s="30">
        <v>2246.6</v>
      </c>
    </row>
    <row r="129" spans="1:7" ht="15.75" thickBot="1" x14ac:dyDescent="0.3">
      <c r="A129" s="313"/>
      <c r="B129" s="316"/>
      <c r="C129" s="316"/>
      <c r="D129" s="319"/>
      <c r="E129" s="319"/>
      <c r="F129" s="29" t="s">
        <v>15</v>
      </c>
      <c r="G129" s="22" t="s">
        <v>74</v>
      </c>
    </row>
    <row r="130" spans="1:7" ht="15.75" thickBot="1" x14ac:dyDescent="0.3">
      <c r="A130" s="314"/>
      <c r="B130" s="317"/>
      <c r="C130" s="317"/>
      <c r="D130" s="320"/>
      <c r="E130" s="320"/>
      <c r="F130" s="29" t="s">
        <v>145</v>
      </c>
      <c r="G130" s="22" t="s">
        <v>74</v>
      </c>
    </row>
    <row r="131" spans="1:7" ht="39.950000000000003" customHeight="1" thickBot="1" x14ac:dyDescent="0.3">
      <c r="A131" s="312" t="s">
        <v>225</v>
      </c>
      <c r="B131" s="315" t="s">
        <v>17</v>
      </c>
      <c r="C131" s="315" t="s">
        <v>226</v>
      </c>
      <c r="D131" s="318">
        <v>44562</v>
      </c>
      <c r="E131" s="318">
        <v>44926</v>
      </c>
      <c r="F131" s="29" t="s">
        <v>12</v>
      </c>
      <c r="G131" s="29"/>
    </row>
    <row r="132" spans="1:7" ht="15.75" thickBot="1" x14ac:dyDescent="0.3">
      <c r="A132" s="313"/>
      <c r="B132" s="316"/>
      <c r="C132" s="316"/>
      <c r="D132" s="319"/>
      <c r="E132" s="319"/>
      <c r="F132" s="29" t="s">
        <v>13</v>
      </c>
      <c r="G132" s="22" t="s">
        <v>74</v>
      </c>
    </row>
    <row r="133" spans="1:7" ht="15.75" thickBot="1" x14ac:dyDescent="0.3">
      <c r="A133" s="313"/>
      <c r="B133" s="316"/>
      <c r="C133" s="316"/>
      <c r="D133" s="319"/>
      <c r="E133" s="319"/>
      <c r="F133" s="29" t="s">
        <v>14</v>
      </c>
      <c r="G133" s="29"/>
    </row>
    <row r="134" spans="1:7" ht="15.75" thickBot="1" x14ac:dyDescent="0.3">
      <c r="A134" s="313"/>
      <c r="B134" s="316"/>
      <c r="C134" s="316"/>
      <c r="D134" s="319"/>
      <c r="E134" s="319"/>
      <c r="F134" s="29" t="s">
        <v>15</v>
      </c>
      <c r="G134" s="22" t="s">
        <v>74</v>
      </c>
    </row>
    <row r="135" spans="1:7" ht="15.75" thickBot="1" x14ac:dyDescent="0.3">
      <c r="A135" s="314"/>
      <c r="B135" s="317"/>
      <c r="C135" s="317"/>
      <c r="D135" s="320"/>
      <c r="E135" s="320"/>
      <c r="F135" s="29" t="s">
        <v>145</v>
      </c>
      <c r="G135" s="22" t="s">
        <v>74</v>
      </c>
    </row>
    <row r="136" spans="1:7" ht="32.25" customHeight="1" x14ac:dyDescent="0.25">
      <c r="A136" s="24" t="s">
        <v>227</v>
      </c>
      <c r="B136" s="315" t="s">
        <v>17</v>
      </c>
      <c r="C136" s="315" t="s">
        <v>152</v>
      </c>
      <c r="D136" s="315" t="s">
        <v>152</v>
      </c>
      <c r="E136" s="318">
        <v>44926</v>
      </c>
      <c r="F136" s="315" t="s">
        <v>152</v>
      </c>
      <c r="G136" s="321" t="s">
        <v>152</v>
      </c>
    </row>
    <row r="137" spans="1:7" ht="94.5" customHeight="1" thickBot="1" x14ac:dyDescent="0.3">
      <c r="A137" s="31" t="s">
        <v>228</v>
      </c>
      <c r="B137" s="317"/>
      <c r="C137" s="317"/>
      <c r="D137" s="317"/>
      <c r="E137" s="320"/>
      <c r="F137" s="317"/>
      <c r="G137" s="322"/>
    </row>
    <row r="138" spans="1:7" ht="20.100000000000001" customHeight="1" thickBot="1" x14ac:dyDescent="0.3">
      <c r="A138" s="312" t="s">
        <v>229</v>
      </c>
      <c r="B138" s="315" t="s">
        <v>126</v>
      </c>
      <c r="C138" s="26" t="s">
        <v>230</v>
      </c>
      <c r="D138" s="318">
        <v>44562</v>
      </c>
      <c r="E138" s="318">
        <v>44926</v>
      </c>
      <c r="F138" s="29" t="s">
        <v>12</v>
      </c>
      <c r="G138" s="29"/>
    </row>
    <row r="139" spans="1:7" ht="39.950000000000003" customHeight="1" thickBot="1" x14ac:dyDescent="0.3">
      <c r="A139" s="313"/>
      <c r="B139" s="316"/>
      <c r="C139" s="26" t="s">
        <v>231</v>
      </c>
      <c r="D139" s="319"/>
      <c r="E139" s="319"/>
      <c r="F139" s="29" t="s">
        <v>13</v>
      </c>
      <c r="G139" s="29"/>
    </row>
    <row r="140" spans="1:7" ht="15.75" thickBot="1" x14ac:dyDescent="0.3">
      <c r="A140" s="313"/>
      <c r="B140" s="316"/>
      <c r="C140" s="27"/>
      <c r="D140" s="319"/>
      <c r="E140" s="319"/>
      <c r="F140" s="29" t="s">
        <v>14</v>
      </c>
      <c r="G140" s="29"/>
    </row>
    <row r="141" spans="1:7" ht="15.75" thickBot="1" x14ac:dyDescent="0.3">
      <c r="A141" s="313"/>
      <c r="B141" s="316"/>
      <c r="C141" s="27"/>
      <c r="D141" s="319"/>
      <c r="E141" s="319"/>
      <c r="F141" s="29" t="s">
        <v>15</v>
      </c>
      <c r="G141" s="29"/>
    </row>
    <row r="142" spans="1:7" ht="15.75" thickBot="1" x14ac:dyDescent="0.3">
      <c r="A142" s="314"/>
      <c r="B142" s="317"/>
      <c r="C142" s="28"/>
      <c r="D142" s="320"/>
      <c r="E142" s="320"/>
      <c r="F142" s="29" t="s">
        <v>145</v>
      </c>
      <c r="G142" s="22" t="s">
        <v>74</v>
      </c>
    </row>
    <row r="143" spans="1:7" ht="39.950000000000003" customHeight="1" thickBot="1" x14ac:dyDescent="0.3">
      <c r="A143" s="312" t="s">
        <v>232</v>
      </c>
      <c r="B143" s="315" t="s">
        <v>96</v>
      </c>
      <c r="C143" s="315" t="s">
        <v>233</v>
      </c>
      <c r="D143" s="318">
        <v>44562</v>
      </c>
      <c r="E143" s="318">
        <v>44926</v>
      </c>
      <c r="F143" s="29" t="s">
        <v>12</v>
      </c>
      <c r="G143" s="22" t="s">
        <v>74</v>
      </c>
    </row>
    <row r="144" spans="1:7" ht="15.75" thickBot="1" x14ac:dyDescent="0.3">
      <c r="A144" s="313"/>
      <c r="B144" s="316"/>
      <c r="C144" s="316"/>
      <c r="D144" s="319"/>
      <c r="E144" s="319"/>
      <c r="F144" s="29" t="s">
        <v>13</v>
      </c>
      <c r="G144" s="22" t="s">
        <v>74</v>
      </c>
    </row>
    <row r="145" spans="1:7" ht="15.75" thickBot="1" x14ac:dyDescent="0.3">
      <c r="A145" s="313"/>
      <c r="B145" s="316"/>
      <c r="C145" s="316"/>
      <c r="D145" s="319"/>
      <c r="E145" s="319"/>
      <c r="F145" s="29" t="s">
        <v>14</v>
      </c>
      <c r="G145" s="22" t="s">
        <v>74</v>
      </c>
    </row>
    <row r="146" spans="1:7" ht="15.75" thickBot="1" x14ac:dyDescent="0.3">
      <c r="A146" s="313"/>
      <c r="B146" s="316"/>
      <c r="C146" s="316"/>
      <c r="D146" s="319"/>
      <c r="E146" s="319"/>
      <c r="F146" s="29" t="s">
        <v>15</v>
      </c>
      <c r="G146" s="22" t="s">
        <v>74</v>
      </c>
    </row>
    <row r="147" spans="1:7" ht="15.75" thickBot="1" x14ac:dyDescent="0.3">
      <c r="A147" s="314"/>
      <c r="B147" s="317"/>
      <c r="C147" s="317"/>
      <c r="D147" s="320"/>
      <c r="E147" s="320"/>
      <c r="F147" s="29" t="s">
        <v>145</v>
      </c>
      <c r="G147" s="22" t="s">
        <v>74</v>
      </c>
    </row>
    <row r="148" spans="1:7" ht="30" x14ac:dyDescent="0.25">
      <c r="A148" s="24" t="s">
        <v>234</v>
      </c>
      <c r="B148" s="315" t="s">
        <v>96</v>
      </c>
      <c r="C148" s="315" t="s">
        <v>152</v>
      </c>
      <c r="D148" s="315" t="s">
        <v>152</v>
      </c>
      <c r="E148" s="315" t="s">
        <v>236</v>
      </c>
      <c r="F148" s="315" t="s">
        <v>152</v>
      </c>
      <c r="G148" s="321" t="s">
        <v>152</v>
      </c>
    </row>
    <row r="149" spans="1:7" ht="39.950000000000003" customHeight="1" thickBot="1" x14ac:dyDescent="0.3">
      <c r="A149" s="31" t="s">
        <v>235</v>
      </c>
      <c r="B149" s="317"/>
      <c r="C149" s="317"/>
      <c r="D149" s="317"/>
      <c r="E149" s="317"/>
      <c r="F149" s="317"/>
      <c r="G149" s="322"/>
    </row>
    <row r="150" spans="1:7" ht="39.950000000000003" customHeight="1" thickBot="1" x14ac:dyDescent="0.3">
      <c r="A150" s="312" t="s">
        <v>237</v>
      </c>
      <c r="B150" s="315" t="s">
        <v>127</v>
      </c>
      <c r="C150" s="315" t="s">
        <v>238</v>
      </c>
      <c r="D150" s="318">
        <v>44562</v>
      </c>
      <c r="E150" s="318">
        <v>44926</v>
      </c>
      <c r="F150" s="29" t="s">
        <v>12</v>
      </c>
      <c r="G150" s="30">
        <v>8000</v>
      </c>
    </row>
    <row r="151" spans="1:7" ht="15.75" thickBot="1" x14ac:dyDescent="0.3">
      <c r="A151" s="313"/>
      <c r="B151" s="316"/>
      <c r="C151" s="316"/>
      <c r="D151" s="319"/>
      <c r="E151" s="319"/>
      <c r="F151" s="29" t="s">
        <v>13</v>
      </c>
      <c r="G151" s="22" t="s">
        <v>74</v>
      </c>
    </row>
    <row r="152" spans="1:7" ht="15.75" thickBot="1" x14ac:dyDescent="0.3">
      <c r="A152" s="313"/>
      <c r="B152" s="316"/>
      <c r="C152" s="316"/>
      <c r="D152" s="319"/>
      <c r="E152" s="319"/>
      <c r="F152" s="29" t="s">
        <v>14</v>
      </c>
      <c r="G152" s="22" t="s">
        <v>74</v>
      </c>
    </row>
    <row r="153" spans="1:7" ht="15.75" thickBot="1" x14ac:dyDescent="0.3">
      <c r="A153" s="313"/>
      <c r="B153" s="316"/>
      <c r="C153" s="316"/>
      <c r="D153" s="319"/>
      <c r="E153" s="319"/>
      <c r="F153" s="29" t="s">
        <v>15</v>
      </c>
      <c r="G153" s="30">
        <v>8000</v>
      </c>
    </row>
    <row r="154" spans="1:7" ht="15.75" thickBot="1" x14ac:dyDescent="0.3">
      <c r="A154" s="314"/>
      <c r="B154" s="317"/>
      <c r="C154" s="317"/>
      <c r="D154" s="320"/>
      <c r="E154" s="320"/>
      <c r="F154" s="25"/>
      <c r="G154" s="25"/>
    </row>
  </sheetData>
  <mergeCells count="224">
    <mergeCell ref="A1:A2"/>
    <mergeCell ref="B1:B2"/>
    <mergeCell ref="C1:C2"/>
    <mergeCell ref="D1:D2"/>
    <mergeCell ref="E1:E2"/>
    <mergeCell ref="F1:G1"/>
    <mergeCell ref="A4:A8"/>
    <mergeCell ref="B4:B8"/>
    <mergeCell ref="D4:D8"/>
    <mergeCell ref="E4:E8"/>
    <mergeCell ref="A9:A13"/>
    <mergeCell ref="B9:B13"/>
    <mergeCell ref="C9:C13"/>
    <mergeCell ref="D9:D13"/>
    <mergeCell ref="E9:E13"/>
    <mergeCell ref="A14:A18"/>
    <mergeCell ref="B14:B18"/>
    <mergeCell ref="C14:C18"/>
    <mergeCell ref="D14:D18"/>
    <mergeCell ref="E14:E18"/>
    <mergeCell ref="G26:G27"/>
    <mergeCell ref="F19:F20"/>
    <mergeCell ref="G19:G20"/>
    <mergeCell ref="B21:B25"/>
    <mergeCell ref="C21:C25"/>
    <mergeCell ref="D21:D25"/>
    <mergeCell ref="E21:E25"/>
    <mergeCell ref="F33:F34"/>
    <mergeCell ref="G33:G34"/>
    <mergeCell ref="B19:B20"/>
    <mergeCell ref="C19:C20"/>
    <mergeCell ref="D19:D20"/>
    <mergeCell ref="E19:E20"/>
    <mergeCell ref="B26:B27"/>
    <mergeCell ref="C26:C27"/>
    <mergeCell ref="D26:D27"/>
    <mergeCell ref="E26:E27"/>
    <mergeCell ref="F26:F27"/>
    <mergeCell ref="A35:A39"/>
    <mergeCell ref="B35:B39"/>
    <mergeCell ref="C35:C39"/>
    <mergeCell ref="D35:D39"/>
    <mergeCell ref="E35:E39"/>
    <mergeCell ref="A28:A32"/>
    <mergeCell ref="B28:B32"/>
    <mergeCell ref="C28:C32"/>
    <mergeCell ref="D28:D32"/>
    <mergeCell ref="E28:E32"/>
    <mergeCell ref="B33:B34"/>
    <mergeCell ref="C33:C34"/>
    <mergeCell ref="D33:D34"/>
    <mergeCell ref="E33:E34"/>
    <mergeCell ref="A40:A44"/>
    <mergeCell ref="B40:B44"/>
    <mergeCell ref="C40:C44"/>
    <mergeCell ref="D40:D44"/>
    <mergeCell ref="E40:E44"/>
    <mergeCell ref="B45:B46"/>
    <mergeCell ref="C45:C46"/>
    <mergeCell ref="D45:D46"/>
    <mergeCell ref="E45:E46"/>
    <mergeCell ref="B52:B53"/>
    <mergeCell ref="C52:C53"/>
    <mergeCell ref="D52:D53"/>
    <mergeCell ref="E52:E53"/>
    <mergeCell ref="F52:F53"/>
    <mergeCell ref="G52:G53"/>
    <mergeCell ref="F45:F46"/>
    <mergeCell ref="G45:G46"/>
    <mergeCell ref="A47:A51"/>
    <mergeCell ref="B47:B51"/>
    <mergeCell ref="C47:C51"/>
    <mergeCell ref="D47:D51"/>
    <mergeCell ref="E47:E51"/>
    <mergeCell ref="A54:A58"/>
    <mergeCell ref="B54:B58"/>
    <mergeCell ref="C54:C58"/>
    <mergeCell ref="D54:D58"/>
    <mergeCell ref="E54:E58"/>
    <mergeCell ref="A59:A63"/>
    <mergeCell ref="B59:B63"/>
    <mergeCell ref="C59:C63"/>
    <mergeCell ref="D59:D63"/>
    <mergeCell ref="E59:E63"/>
    <mergeCell ref="B66:B67"/>
    <mergeCell ref="C66:C67"/>
    <mergeCell ref="D66:D67"/>
    <mergeCell ref="E66:E67"/>
    <mergeCell ref="F66:F67"/>
    <mergeCell ref="G66:G67"/>
    <mergeCell ref="B64:B65"/>
    <mergeCell ref="C64:C65"/>
    <mergeCell ref="D64:D65"/>
    <mergeCell ref="E64:E65"/>
    <mergeCell ref="F64:F65"/>
    <mergeCell ref="G64:G65"/>
    <mergeCell ref="F73:F74"/>
    <mergeCell ref="G73:G74"/>
    <mergeCell ref="A75:A79"/>
    <mergeCell ref="B75:B79"/>
    <mergeCell ref="C75:C79"/>
    <mergeCell ref="D75:D79"/>
    <mergeCell ref="E75:E79"/>
    <mergeCell ref="A68:A72"/>
    <mergeCell ref="B68:B72"/>
    <mergeCell ref="C68:C72"/>
    <mergeCell ref="D68:D72"/>
    <mergeCell ref="E68:E72"/>
    <mergeCell ref="B73:B74"/>
    <mergeCell ref="C73:C74"/>
    <mergeCell ref="D73:D74"/>
    <mergeCell ref="E73:E74"/>
    <mergeCell ref="A80:A84"/>
    <mergeCell ref="B80:B84"/>
    <mergeCell ref="C80:C84"/>
    <mergeCell ref="D80:D84"/>
    <mergeCell ref="E80:E84"/>
    <mergeCell ref="B85:B86"/>
    <mergeCell ref="C85:C86"/>
    <mergeCell ref="D85:D86"/>
    <mergeCell ref="E85:E86"/>
    <mergeCell ref="B89:B90"/>
    <mergeCell ref="C89:C90"/>
    <mergeCell ref="D89:D90"/>
    <mergeCell ref="E89:E90"/>
    <mergeCell ref="F89:F90"/>
    <mergeCell ref="G89:G90"/>
    <mergeCell ref="F85:F86"/>
    <mergeCell ref="G85:G86"/>
    <mergeCell ref="B87:B88"/>
    <mergeCell ref="C87:C88"/>
    <mergeCell ref="D87:D88"/>
    <mergeCell ref="E87:E88"/>
    <mergeCell ref="F87:F88"/>
    <mergeCell ref="G87:G88"/>
    <mergeCell ref="B101:B102"/>
    <mergeCell ref="C101:C102"/>
    <mergeCell ref="D101:D102"/>
    <mergeCell ref="E101:E102"/>
    <mergeCell ref="F101:F102"/>
    <mergeCell ref="G101:G102"/>
    <mergeCell ref="A91:A95"/>
    <mergeCell ref="B91:B95"/>
    <mergeCell ref="C91:C95"/>
    <mergeCell ref="D91:D95"/>
    <mergeCell ref="E91:E95"/>
    <mergeCell ref="A96:A100"/>
    <mergeCell ref="B96:B100"/>
    <mergeCell ref="C96:C100"/>
    <mergeCell ref="D96:D100"/>
    <mergeCell ref="E96:E100"/>
    <mergeCell ref="F113:F114"/>
    <mergeCell ref="G113:G114"/>
    <mergeCell ref="A103:A107"/>
    <mergeCell ref="B103:B107"/>
    <mergeCell ref="D103:D107"/>
    <mergeCell ref="E103:E107"/>
    <mergeCell ref="A108:A112"/>
    <mergeCell ref="B108:B112"/>
    <mergeCell ref="C108:C112"/>
    <mergeCell ref="D108:D112"/>
    <mergeCell ref="E108:E112"/>
    <mergeCell ref="A115:A119"/>
    <mergeCell ref="B115:B119"/>
    <mergeCell ref="D115:D119"/>
    <mergeCell ref="E115:E119"/>
    <mergeCell ref="B120:B121"/>
    <mergeCell ref="C120:C121"/>
    <mergeCell ref="D120:D121"/>
    <mergeCell ref="E120:E121"/>
    <mergeCell ref="B113:B114"/>
    <mergeCell ref="C113:C114"/>
    <mergeCell ref="D113:D114"/>
    <mergeCell ref="E113:E114"/>
    <mergeCell ref="B124:B125"/>
    <mergeCell ref="C124:C125"/>
    <mergeCell ref="D124:D125"/>
    <mergeCell ref="E124:E125"/>
    <mergeCell ref="F124:F125"/>
    <mergeCell ref="G124:G125"/>
    <mergeCell ref="F120:F121"/>
    <mergeCell ref="G120:G121"/>
    <mergeCell ref="B122:B123"/>
    <mergeCell ref="C122:C123"/>
    <mergeCell ref="D122:D123"/>
    <mergeCell ref="E122:E123"/>
    <mergeCell ref="F122:F123"/>
    <mergeCell ref="G122:G123"/>
    <mergeCell ref="B136:B137"/>
    <mergeCell ref="C136:C137"/>
    <mergeCell ref="D136:D137"/>
    <mergeCell ref="E136:E137"/>
    <mergeCell ref="F136:F137"/>
    <mergeCell ref="G136:G137"/>
    <mergeCell ref="A126:A130"/>
    <mergeCell ref="B126:B130"/>
    <mergeCell ref="C126:C130"/>
    <mergeCell ref="D126:D130"/>
    <mergeCell ref="E126:E130"/>
    <mergeCell ref="A131:A135"/>
    <mergeCell ref="B131:B135"/>
    <mergeCell ref="C131:C135"/>
    <mergeCell ref="D131:D135"/>
    <mergeCell ref="E131:E135"/>
    <mergeCell ref="F148:F149"/>
    <mergeCell ref="G148:G149"/>
    <mergeCell ref="A138:A142"/>
    <mergeCell ref="B138:B142"/>
    <mergeCell ref="D138:D142"/>
    <mergeCell ref="E138:E142"/>
    <mergeCell ref="A143:A147"/>
    <mergeCell ref="B143:B147"/>
    <mergeCell ref="C143:C147"/>
    <mergeCell ref="D143:D147"/>
    <mergeCell ref="E143:E147"/>
    <mergeCell ref="A150:A154"/>
    <mergeCell ref="B150:B154"/>
    <mergeCell ref="C150:C154"/>
    <mergeCell ref="D150:D154"/>
    <mergeCell ref="E150:E154"/>
    <mergeCell ref="B148:B149"/>
    <mergeCell ref="C148:C149"/>
    <mergeCell ref="D148:D149"/>
    <mergeCell ref="E148:E149"/>
  </mergeCell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Яценко Полина Олеговна</cp:lastModifiedBy>
  <cp:lastPrinted>2023-07-19T11:20:47Z</cp:lastPrinted>
  <dcterms:created xsi:type="dcterms:W3CDTF">2020-03-20T10:34:01Z</dcterms:created>
  <dcterms:modified xsi:type="dcterms:W3CDTF">2023-07-27T12:31:40Z</dcterms:modified>
</cp:coreProperties>
</file>