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05" windowWidth="15375" windowHeight="8610"/>
  </bookViews>
  <sheets>
    <sheet name="Лист1" sheetId="1" r:id="rId1"/>
    <sheet name="Лист2" sheetId="3" r:id="rId2"/>
  </sheets>
  <definedNames>
    <definedName name="_xlnm._FilterDatabase" localSheetId="0" hidden="1">Лист1!$C$1:$C$472</definedName>
    <definedName name="_xlnm.Print_Area" localSheetId="0">Лист1!$A$1:$I$430</definedName>
  </definedNames>
  <calcPr calcId="145621"/>
</workbook>
</file>

<file path=xl/calcChain.xml><?xml version="1.0" encoding="utf-8"?>
<calcChain xmlns="http://schemas.openxmlformats.org/spreadsheetml/2006/main">
  <c r="I409" i="1" l="1"/>
  <c r="I407" i="1" s="1"/>
  <c r="I261" i="1"/>
  <c r="I259" i="1"/>
  <c r="I272" i="1"/>
  <c r="I271" i="1"/>
  <c r="I260" i="1" s="1"/>
  <c r="I277" i="1"/>
  <c r="I275" i="1"/>
  <c r="I276" i="1"/>
  <c r="I291" i="1"/>
  <c r="I257" i="1"/>
  <c r="I256" i="1"/>
  <c r="I252" i="1" s="1"/>
  <c r="I242" i="1"/>
  <c r="I241" i="1"/>
  <c r="I220" i="1"/>
  <c r="I223" i="1"/>
  <c r="I212" i="1"/>
  <c r="I213" i="1"/>
  <c r="I214" i="1"/>
  <c r="I76" i="1"/>
  <c r="I17" i="1"/>
  <c r="I21" i="1"/>
  <c r="I12" i="1"/>
  <c r="I266" i="1" l="1"/>
  <c r="I211" i="1"/>
  <c r="I336" i="1"/>
  <c r="I345" i="1"/>
  <c r="I372" i="1"/>
  <c r="I65" i="1" l="1"/>
  <c r="I405" i="1" l="1"/>
  <c r="I403" i="1"/>
  <c r="I169" i="1"/>
  <c r="I112" i="1"/>
  <c r="I110" i="1" s="1"/>
  <c r="I351" i="1" l="1"/>
  <c r="I94" i="1"/>
  <c r="I93" i="1" s="1"/>
  <c r="I83" i="1"/>
  <c r="I73" i="1"/>
  <c r="I39" i="1"/>
  <c r="I38" i="1" s="1"/>
  <c r="I26" i="1"/>
  <c r="I25" i="1" s="1"/>
  <c r="I10" i="1"/>
  <c r="I9" i="1" l="1"/>
  <c r="I66" i="1"/>
  <c r="I64" i="1" s="1"/>
  <c r="I67" i="1"/>
  <c r="H241" i="1" l="1"/>
  <c r="H237" i="1" s="1"/>
  <c r="H242" i="1"/>
  <c r="I258" i="1" l="1"/>
  <c r="I239" i="1"/>
  <c r="I218" i="1"/>
  <c r="I415" i="1" l="1"/>
  <c r="H211" i="1"/>
  <c r="I383" i="1"/>
  <c r="I312" i="1"/>
  <c r="I240" i="1" l="1"/>
  <c r="I416" i="1" l="1"/>
  <c r="I237" i="1"/>
  <c r="H110" i="1"/>
  <c r="I417" i="1" l="1"/>
  <c r="I414" i="1" s="1"/>
  <c r="H417" i="1"/>
  <c r="H405" i="1" l="1"/>
  <c r="H403" i="1"/>
  <c r="H383" i="1"/>
  <c r="H169" i="1"/>
  <c r="H38" i="1" l="1"/>
  <c r="H25" i="1"/>
  <c r="H415" i="1" l="1"/>
  <c r="H252" i="1"/>
  <c r="H64" i="1"/>
  <c r="H258" i="1" l="1"/>
  <c r="H407" i="1" l="1"/>
  <c r="H345" i="1" l="1"/>
  <c r="H351" i="1"/>
  <c r="H355" i="1"/>
  <c r="H312" i="1"/>
  <c r="H416" i="1" l="1"/>
  <c r="H414" i="1" s="1"/>
  <c r="H9" i="1" l="1"/>
  <c r="H218" i="1" l="1"/>
  <c r="H76" i="1"/>
  <c r="H266" i="1" l="1"/>
  <c r="H223" i="1"/>
  <c r="H67" i="1"/>
  <c r="H17" i="1"/>
  <c r="H21" i="1" l="1"/>
</calcChain>
</file>

<file path=xl/sharedStrings.xml><?xml version="1.0" encoding="utf-8"?>
<sst xmlns="http://schemas.openxmlformats.org/spreadsheetml/2006/main" count="1187" uniqueCount="491">
  <si>
    <t>N п/п</t>
  </si>
  <si>
    <t>Наименование подпрограммы, основного мероприятия, мероприятия, контрольного события программы</t>
  </si>
  <si>
    <t>Ответственный исполнитель</t>
  </si>
  <si>
    <t>План</t>
  </si>
  <si>
    <t>Факт</t>
  </si>
  <si>
    <t>Источник финансирования</t>
  </si>
  <si>
    <t>План на отчетную дату</t>
  </si>
  <si>
    <t>Кассовое исполнение на отчетную дату</t>
  </si>
  <si>
    <t>1.1.</t>
  </si>
  <si>
    <t>Подпрограмма 1 "Развитие дошкольного образования"</t>
  </si>
  <si>
    <t>Подпрограмма 2 "Развитие общего и дополнительного образования"</t>
  </si>
  <si>
    <t>Подпрограмма 3 "Дети и молодежь города Сыктывкара"</t>
  </si>
  <si>
    <t>всего</t>
  </si>
  <si>
    <t>ФБ</t>
  </si>
  <si>
    <t>РБ</t>
  </si>
  <si>
    <t>МБ</t>
  </si>
  <si>
    <t xml:space="preserve"> </t>
  </si>
  <si>
    <t>Начальник отдела экономического анализа и прогнозирования Управления дошкольного образования администрации МО ГО "Сыктывкар" Гуторова О.В.</t>
  </si>
  <si>
    <t>Начальник отдела развития дошкольного образования и инноваций Управления дошкольного образования администрации МО ГО "Сыктывкар" Коданева Е.Н.</t>
  </si>
  <si>
    <t>х</t>
  </si>
  <si>
    <t>Начальник управления бюджетного учреждения "УКС МО ГО "Сыктывкар" Садовский А.В.</t>
  </si>
  <si>
    <t>Заместитель начальника Управления дошкольного образования администрации МО ГО "Сыктывкар" Ганов М.И.</t>
  </si>
  <si>
    <t>Заместитель начальника отдела обеспечения комплексной безопасности Управления дошкольного образования администрации МО ГО "Сыктывкар" Выучейская А.Ф.</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</si>
  <si>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</si>
  <si>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</si>
  <si>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</si>
  <si>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t>
  </si>
  <si>
    <t>Директор МУ ДПО "ЦРО" Гузь И.Н.</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</si>
  <si>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Меньшикова Т.С.</t>
  </si>
  <si>
    <t>Начальник отдела финансово-экономической работы управления образования администрации МО ГО "Сыктывкар" Борисова С.В.</t>
  </si>
  <si>
    <t>Заместитель начальника отдела финансово-экономической работы управления образования администрации МО ГО "Сыктывкар" Кислякова М.Н.</t>
  </si>
  <si>
    <t>по мере поступления заявок</t>
  </si>
  <si>
    <t>До 20 числа месяца, следующего за отчетным кварталом</t>
  </si>
  <si>
    <t>выполнено в срок</t>
  </si>
  <si>
    <t>1.2.</t>
  </si>
  <si>
    <t>2.1.</t>
  </si>
  <si>
    <t>2.2.</t>
  </si>
  <si>
    <t>3.1.</t>
  </si>
  <si>
    <t>3.2.</t>
  </si>
  <si>
    <t>5.</t>
  </si>
  <si>
    <t>5.1.</t>
  </si>
  <si>
    <t>6.</t>
  </si>
  <si>
    <t>9.</t>
  </si>
  <si>
    <t>10.</t>
  </si>
  <si>
    <t>10.1.</t>
  </si>
  <si>
    <t>10.2.</t>
  </si>
  <si>
    <t>11.</t>
  </si>
  <si>
    <t>11.1.</t>
  </si>
  <si>
    <t>12.</t>
  </si>
  <si>
    <t>12.1.</t>
  </si>
  <si>
    <t>12.2.</t>
  </si>
  <si>
    <t>13.1.</t>
  </si>
  <si>
    <t>14.</t>
  </si>
  <si>
    <t>14.1.</t>
  </si>
  <si>
    <t>15.</t>
  </si>
  <si>
    <t>15.1.</t>
  </si>
  <si>
    <t>16.</t>
  </si>
  <si>
    <t>16.1.</t>
  </si>
  <si>
    <t>17.</t>
  </si>
  <si>
    <t>17.1.</t>
  </si>
  <si>
    <t>18.</t>
  </si>
  <si>
    <t>18.1.</t>
  </si>
  <si>
    <t>19.</t>
  </si>
  <si>
    <t>19.1.</t>
  </si>
  <si>
    <t>20.</t>
  </si>
  <si>
    <t>20.1.</t>
  </si>
  <si>
    <t>21.</t>
  </si>
  <si>
    <t>21.1.</t>
  </si>
  <si>
    <t>22.</t>
  </si>
  <si>
    <t>24.</t>
  </si>
  <si>
    <t>26.</t>
  </si>
  <si>
    <t>28.</t>
  </si>
  <si>
    <t>29.</t>
  </si>
  <si>
    <t>30.</t>
  </si>
  <si>
    <t>-</t>
  </si>
  <si>
    <t>Всего</t>
  </si>
  <si>
    <t xml:space="preserve">                             Форма мониторинга
             реализации муниципальной программы (квартальная)
</t>
  </si>
  <si>
    <t>Ответственный испольнитель: Управление образования администрации МО ГО "Сыктывкар"</t>
  </si>
  <si>
    <t>6.1.</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</si>
  <si>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</si>
  <si>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</si>
  <si>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</si>
  <si>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t xml:space="preserve">Вывод об эффективности реализации муниципальной программы за отчетный квартал:
</t>
  </si>
  <si>
    <t>1.3.</t>
  </si>
  <si>
    <t>7.</t>
  </si>
  <si>
    <t>7.1.</t>
  </si>
  <si>
    <t>8.</t>
  </si>
  <si>
    <t>8.1.</t>
  </si>
  <si>
    <t>9.2.</t>
  </si>
  <si>
    <t>13.2.</t>
  </si>
  <si>
    <t>13.3.</t>
  </si>
  <si>
    <t>13.4.</t>
  </si>
  <si>
    <t>16.2.</t>
  </si>
  <si>
    <t>срок не наступил</t>
  </si>
  <si>
    <t>Начальник управления архитектуры, городского строительства и землепользования администрации МО ГО "Сыктывкар" Мартынова Е.В.</t>
  </si>
  <si>
    <t xml:space="preserve">Заместитель начальника Управления дошкольного образования администрации МО ГО "Сыктывкар" Ганов М.И.
</t>
  </si>
  <si>
    <t>Начальник отдела развития дошкольного образования Управления дошкольного образования администрации МО ГО "Сыктывкар" Коданева Е.Н.</t>
  </si>
  <si>
    <t>Начальник отдела предоставления муниципальных услуг Управления дошкольного образования администрации МО ГО "Сыктывкар" Кохтенко Л.Н.</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</si>
  <si>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</si>
  <si>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Начальник отдела развития дошкольного образования и инноваций Управления дошкольного образования администрации МО ГО «Сыктывкар»  Коданева Е.Н.</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</si>
  <si>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</si>
  <si>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
</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</si>
  <si>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МАОУ "СОШ N 38" Аверина Н.М., и.о. директора МБУ "ЦОД ОО" Самонова А.П.
</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</si>
  <si>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МАОУ "СОШ N 38" Аверина Н.М., и.о. директора МБУ "ЦОД ОО" Самонова А.П.</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</si>
  <si>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Аюгова М.М.</t>
  </si>
  <si>
    <t>Ежемесячно</t>
  </si>
  <si>
    <t>Ежеквартально</t>
  </si>
  <si>
    <t>Подпрограмма 4 "Обеспечение создания условий для реализации муниципальной программы"</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</si>
  <si>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</si>
  <si>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Ежеквартально до 10 числа месяца, следующего за отчетным кварталом</t>
  </si>
  <si>
    <t>25.</t>
  </si>
  <si>
    <t>25.1.</t>
  </si>
  <si>
    <t>31.</t>
  </si>
  <si>
    <t>32.</t>
  </si>
  <si>
    <t>Eжеквартально до 20 числа месяца, следующего за отчетным кварталом</t>
  </si>
  <si>
    <t>Eжемесячно до 15 числа месяца, следующего за отчетным месяцем</t>
  </si>
  <si>
    <t>Eжемесячно до 5 числа следующего за отчетным</t>
  </si>
  <si>
    <t>В регламентные сроки</t>
  </si>
  <si>
    <t>По мере поступления заявлений</t>
  </si>
  <si>
    <t>Eжеквартально до 8 числа месяца, следующего за отчетным кварталом</t>
  </si>
  <si>
    <t>Eжеквартально до 12 числа месяца, следующего за отчетным кварталом</t>
  </si>
  <si>
    <t>"Бюджет МО ГО "Сыктывкар"</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</si>
  <si>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</si>
  <si>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</si>
  <si>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</si>
  <si>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Заместители начальника Управления дошкольного образования администрации МО ГО "Сыктывкар" Боровкова Н.В., Гудырева Т.А.</t>
  </si>
  <si>
    <t>Заместитель начальника Управления дошкольного образования администрации МО ГО "Сыктывкар" Иевлева Т.С.</t>
  </si>
  <si>
    <t>Заместитель начальника Управления дошкольного образования администрации МО ГО "Сыктывкар" Боровкова Н.В., Гудырева Т.А.</t>
  </si>
  <si>
    <t>Заместители начальника Управления дошкольного образования администрации МО ГО "Сыктывкар" Ганов М.И., Боровкова Н.В.</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</si>
  <si>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</si>
  <si>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Е.Е., директор МУ ДПО "ЦРО" Гузь И.Н.</t>
  </si>
  <si>
    <t>26.1.</t>
  </si>
  <si>
    <t xml:space="preserve">500,0
</t>
  </si>
  <si>
    <t xml:space="preserve">срок не наступил </t>
  </si>
  <si>
    <t>Заместители начальника Управления дошкольного образования администрации МО ГО "Сыктывкар" Боровкова Н.В., Ганов М.И.</t>
  </si>
  <si>
    <t>Наименование подпрограммы, основного мероприятия, мероприятий, реализуемых в рамках основного мероприятия, контрольного события</t>
  </si>
  <si>
    <t>Ожидаемый непосредственный результат (краткое описание)</t>
  </si>
  <si>
    <t>Срок начала реализации</t>
  </si>
  <si>
    <t>Срок окончания реализации (дата контрольного события)</t>
  </si>
  <si>
    <t>Ресурсное обеспечение (тыс. руб.)</t>
  </si>
  <si>
    <t>Источники финансирования</t>
  </si>
  <si>
    <t>Сумма</t>
  </si>
  <si>
    <t>Начальник Управления дошкольного образования администрации МО ГО "Сыктывкар" Дейнеко Г.В.</t>
  </si>
  <si>
    <t>Доступность дошкольного образования для детей в возрасте от двух месяцев до трех лет - 90%.</t>
  </si>
  <si>
    <t>Уровень удовлетворенности населения МО ГО "Сыктывкар" качеством предоставления муниципальных услуг в сфере дошкольного образования - 85%</t>
  </si>
  <si>
    <t>ВИ</t>
  </si>
  <si>
    <t>Основное мероприятие 1.1.1. Обеспечение деятельности (оказание услуг) муниципальных учреждений (организаций)</t>
  </si>
  <si>
    <t>Доля детей в возрасте 1 - 7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1 - 7 лет - 99%</t>
  </si>
  <si>
    <t>Мероприятие 1.1.1.1. 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</si>
  <si>
    <t>Выполнение муниципального задания в полном объеме всеми муниципальными образовательными организациями</t>
  </si>
  <si>
    <t>Контрольное событие 1</t>
  </si>
  <si>
    <t>Проведен мониторинг выполнения муниципального задания муниципальными образовательными организациями</t>
  </si>
  <si>
    <t>x</t>
  </si>
  <si>
    <t>ежеквартально до 12 числа месяца, следующего за отчетным кварталом</t>
  </si>
  <si>
    <t>Мероприятие 1.1.1.2</t>
  </si>
  <si>
    <t>Оплата муниципальными образовательными организациями платежей по коммунальным услугам (ТКО)</t>
  </si>
  <si>
    <t>Отсутствие просроченной задолженности по оплате коммунальных услуг (ТКО) во всех муниципальных образовательных организациях</t>
  </si>
  <si>
    <t>Контрольное событие 2</t>
  </si>
  <si>
    <t>Проведен мониторинг кредиторской задолженности по оплате муниципальными образовательными организациями расходов по коммунальным услугам (ТКО)</t>
  </si>
  <si>
    <t>ежеквартально до 20 числа месяца, следующего за отчетным кварталом</t>
  </si>
  <si>
    <t>Мероприятие 1.1.1.3. 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</si>
  <si>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Выполнение муниципального задания в полном объеме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</si>
  <si>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3</t>
  </si>
  <si>
    <t>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</si>
  <si>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Основное мероприятие 1.1.2. Реализация муниципальными дошкольными организациями и муниципальными общеобразовательными организациями образовательных программ</t>
  </si>
  <si>
    <t>Реализация образовательных программ в полном объеме</t>
  </si>
  <si>
    <t>Мероприятие 1.1.2.1. Организация предоставления общедоступного бесплатного дошкольного образования в муниципальных дошкольных образовательных организациях</t>
  </si>
  <si>
    <t>Созданы условия для предоставления муниципальными дошкольными образовательными организациями бесплатного дошкольного образования</t>
  </si>
  <si>
    <t>Контрольное событие 4</t>
  </si>
  <si>
    <t>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</si>
  <si>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Мероприятие 1.1.2.2.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</si>
  <si>
    <t>Достижение средней заработной платы педагогических работников муниципальных дошкольных образовательных организаций установленного целевого показателя заработной платы организаций общего образования в Республике Коми - 100%</t>
  </si>
  <si>
    <t>Контрольное событие 5</t>
  </si>
  <si>
    <t>Проведен мониторинг средней заработной платы педагогических работников муниципальных дошкольных образовательных организаций</t>
  </si>
  <si>
    <t>ежеквартально до 8 числа месяца, следующего за отчетным кварталом</t>
  </si>
  <si>
    <t>Основное мероприятие 1.1.3.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</si>
  <si>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- 30%</t>
  </si>
  <si>
    <t>Мероприятие 1.1.3.1.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</si>
  <si>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Реализована государственная гарантия на получение компенсации за содержание ребенка (присмотр и уход за ребенком) в муниципальных дошкольных образовательных организациях</t>
  </si>
  <si>
    <t>Контрольное событие 6</t>
  </si>
  <si>
    <t>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</si>
  <si>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по мере поступления заявлений</t>
  </si>
  <si>
    <t>Контрольное событие 7</t>
  </si>
  <si>
    <t>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</si>
  <si>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в регламентные сроки</t>
  </si>
  <si>
    <t>Мероприятие 1.1.3.2.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</si>
  <si>
    <t>Перечислена субвенция муниципальным дошкольным образовательным организациям на предоставление компенсации родительской платы за присмотр и уход за детьми дошкольным образовательным организациям</t>
  </si>
  <si>
    <t>Контрольное событие 8</t>
  </si>
  <si>
    <t>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</si>
  <si>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Основное мероприятие 1.1.4. Строительство, приобретение и реконструкция объектов дошкольного образования, в том числе в рамках реализации мероприятий регионального проекта "Содействие занятости"</t>
  </si>
  <si>
    <t>Организовано создание новых мест в дошкольных образовательных организациях</t>
  </si>
  <si>
    <t>Мероприятие 1.1.4.1. Строительство детского сада по ул. Тентюковская, 505/2, г. Сыктывкар, Республика Коми</t>
  </si>
  <si>
    <t>Утвержденная проектно-сметная и рабочая документация</t>
  </si>
  <si>
    <t>Контрольное событие 9</t>
  </si>
  <si>
    <t>Выполнены инженерные изыскания, разработана проектная и сметная документация</t>
  </si>
  <si>
    <t>Контрольное событие 10</t>
  </si>
  <si>
    <t>Получено положительное заключение государственной экспертизы инженерных изысканий и проектной документации (включая сметную документацию)</t>
  </si>
  <si>
    <t>Контрольное событие 11</t>
  </si>
  <si>
    <t>Разработана рабочая документация. Утверждена проектная, сметная и рабочая документация</t>
  </si>
  <si>
    <t>Основное мероприятие 1.1.5. Обеспечение доступности приоритетных объектов и услуг в приоритетных сферах жизнедеятельности инвалидов и других маломобильных групп населения</t>
  </si>
  <si>
    <t>Доля муниципальных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муниципальных дошкольных образовательных организаций - 25%</t>
  </si>
  <si>
    <t>Мероприятие 1.1.5.1.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</si>
  <si>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Соответствие объектов муниципальных дошкольных образовательных организаций требованиям архитектурной доступности для инвалидов и других маломобильных групп населения</t>
  </si>
  <si>
    <t>Контрольное событие 12</t>
  </si>
  <si>
    <t>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</si>
  <si>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Основное мероприятие 1.1.6. Создание условий для функционирования муниципальных учреждений (организаций)</t>
  </si>
  <si>
    <t>Доля муниципальных образовательных организаций, в зданиях которых проведены капитальные и текущие ремонты в целях приведения в соответствие с требованиями санитарно-эпидемиологической безопасности, в общем количестве зданий муниципальных дошкольных образовательных организаций - 57%</t>
  </si>
  <si>
    <t>Доля муниципальных дошкольных образовательных организаций, в которых выполнены мероприятия по обеспечению комплексной безопасности - 80%</t>
  </si>
  <si>
    <t>Мероприятие 1.1.6.1. Выполнение ремонтных работ муниципальными дошкольными образовательными организациями</t>
  </si>
  <si>
    <t>Соответствие зданий муниципальных дошкольных образовательных организаций требованиям санитарно-эпидемиологической безопасности</t>
  </si>
  <si>
    <t>Контрольное событие 13</t>
  </si>
  <si>
    <t>Проведен мониторинг выполнения ремонтных работ муниципальными дошкольными образовательными организациями</t>
  </si>
  <si>
    <t>Мероприятие 1.1.6.2. Проведение мероприятий по обеспечению комплексной безопасности муниципальными дошкольными образовательными организациями</t>
  </si>
  <si>
    <t>Проведение противопожарных мероприятий в 70% муниципальных дошкольных образовательных организациях.</t>
  </si>
  <si>
    <t>Отсутствие не исполненных в срок предписаний отдела пожарного надзора</t>
  </si>
  <si>
    <t>Контрольное событие 14</t>
  </si>
  <si>
    <t>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</si>
  <si>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t>
  </si>
  <si>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</si>
  <si>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ежемесячно до 5 числа месяца следующего за отчетным месяцем</t>
  </si>
  <si>
    <t>Контрольное событие 16</t>
  </si>
  <si>
    <t>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</si>
  <si>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Основное мероприятие 1.1.7.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</si>
  <si>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дошкольного образования администрации МО ГО "Сыктывкар" Боровкова Н.В.</t>
  </si>
  <si>
    <t>Доля педагогических работников муниципальных дошкольных образовательных организаций, работающих и проживающих в сельских населенных пунктах или поселках городского типа, воспользовавшихся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 - 100%</t>
  </si>
  <si>
    <t>Мероприятие 1.1.7.1.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</si>
  <si>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Соблюдение законодательства в части предоставления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</si>
  <si>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17</t>
  </si>
  <si>
    <t>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</si>
  <si>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Основное мероприятие 1.1.8. Реализация отдельных мероприятий регионального проекта "Поддержка семей, имеющих детей"</t>
  </si>
  <si>
    <t>Количество услуг психолого-педагогической, методической и консультативной помощи родителям (законным представителям) детей дошкольного возраста - 7 000 ед.</t>
  </si>
  <si>
    <t>Доля граждан, положительно оценивших качество услуг методической, психолого-педагогической, диагностической и консультативной помощи, от общего числа обратившихся за получением услуги - 95%</t>
  </si>
  <si>
    <t>Мероприятие 1.1.8.1. Оказание методической, психолого-педагогической, диагностической и консультативной помощи родителям (законном представителям) в муниципальных дошкольных образовательных организациях</t>
  </si>
  <si>
    <t>Методическая психолого-педагогическая, диагностическая и консультативная помощь оказывается в 100% муниципальных дошкольных образовательных организаций</t>
  </si>
  <si>
    <t>Контрольное событие 18</t>
  </si>
  <si>
    <t>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</si>
  <si>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ежемесячно до 15 числа месяца, следующего за отчетным месяцем</t>
  </si>
  <si>
    <t>Основное мероприятие 1.1.9. Финансовая поддержка юридических лиц и индивидуальных предпринимателей, оказывающих услугу по дошкольному образованию и (или) присмотру и уходу за детьми</t>
  </si>
  <si>
    <t>Количество юридических лиц и индивидуальных предпринимателей, оказывающих услугу по реализации основных образовательных программ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 получателей финансовой поддержки - 4</t>
  </si>
  <si>
    <t>Всего:</t>
  </si>
  <si>
    <t>23.</t>
  </si>
  <si>
    <t>24.1.</t>
  </si>
  <si>
    <t>27.</t>
  </si>
  <si>
    <t>27.1.</t>
  </si>
  <si>
    <t>Бюджет МО ГО "Сыктывкар"</t>
  </si>
  <si>
    <t xml:space="preserve">31.12.2023
</t>
  </si>
  <si>
    <t xml:space="preserve">Начальник отдела экономического анализа и прогнозирования Управления дошкольного образования администрации МО ГО «Сыктывкар» Гуторова О.В.
</t>
  </si>
  <si>
    <t>Начальник отдела экономического анализа и прогнозирования Управления дошкольного образования администрации МО ГО «Сыктывкар» Гуторова О.В.</t>
  </si>
  <si>
    <t xml:space="preserve">Начальник отдела предоставления муниципальных услуг Управления дошкольного образования администрации
МО ГО «Сыктывкар» Валиуллина Е.Е.
</t>
  </si>
  <si>
    <t>Заместитель начальника отдела обеспечения комплексной безопасности Управления дошкольного образования администрации МО ГО "Сыктывкар" Туголуков Л.Г.</t>
  </si>
  <si>
    <t xml:space="preserve">Заместитель начальника отдела обеспечения комплексной безопасности Управления дошкольного образования администрации МО ГО "Сыктывкар" Туголуков Л.Г.
</t>
  </si>
  <si>
    <t xml:space="preserve">ежеквартально до 20 числа месяца следующего за отчетным кварталом
</t>
  </si>
  <si>
    <t>ежеквартально до 20 числа месяца следующего за отчетным кварталом</t>
  </si>
  <si>
    <t xml:space="preserve">Начальник отдела развития дошкольного образования Управления дошкольного образования администрации МО ГО "Сыктывкар" Коданева Е.Н.
</t>
  </si>
  <si>
    <t>Начальник отдела предоставления муниципальных услуг Управления дошкольного образования администрации
МО ГО «Сыктывкар» Валиуллина Е.Е.</t>
  </si>
  <si>
    <t>Заместители начальника управления образования администрации МО ГО "Сыктывкар" Котелина Н.Е., Геллерт Е.Е., Дышев А.А.</t>
  </si>
  <si>
    <t>3 квартал 2023</t>
  </si>
  <si>
    <t>Заместители начальника управления образования администрации МО ГО "Сыктывкар" Котелина Н.Е., Дышев А.А.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</si>
  <si>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</si>
  <si>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</si>
  <si>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</si>
  <si>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4 квартал 2023</t>
  </si>
  <si>
    <t>Заместители начальника управления образования администрации МО ГО "Сыктывкар" Котелина Н.Е.,Дышев А.А.</t>
  </si>
  <si>
    <t xml:space="preserve">Руководитель службы организации школьного питания управления образования администрации МО ГО "Сыктывкар" Прудников В.Е., начальник отдела финансово-экономической работы управления образования администрации МО ГО "Сыктывкар" Борисова С.В.
</t>
  </si>
  <si>
    <t>Заместитель начальника управления образования администрации МО ГО «Сыктывкар» Котелина Н.Е., консультант отдела общего образования управления образования администрации МО ГО «Сыктывкар» Филимонов К.А.</t>
  </si>
  <si>
    <t xml:space="preserve">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</si>
  <si>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</si>
  <si>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директор МУ ДПО «ЦРО» Гузь И.Н.</t>
  </si>
  <si>
    <t>Заместитель начальника управления образования администрации МО ГО «Сыктывкар» Куликова А.Р., директор МУ ДПО «ЦРО» Гузь И.Н.</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</si>
  <si>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</si>
  <si>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председатель Комитета по управлению муниципальным имуществом Янчук И.Н.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</si>
  <si>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</si>
  <si>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Борисова С.В.</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</si>
  <si>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и.о. директора МБУ "ЦОД ОО" Самонова А.П.</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</si>
  <si>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</si>
  <si>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 xml:space="preserve">4 квартал 2023 </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</si>
  <si>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</si>
  <si>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</si>
  <si>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Начальник отдела воспитания, дополнительного образования и молодежной политики управления образования администрации МО ГО «Сыктывкар»Меньшикова Т.С.</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</si>
  <si>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</si>
  <si>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 xml:space="preserve">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Геллерт Е.Е., Дышев А.А.
</t>
  </si>
  <si>
    <t>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</si>
  <si>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Борисова С.В.</t>
  </si>
  <si>
    <t>Заместитель начальника Управления дошкольного образования администрации МО ГО "Сыктывкар" Иевлева Т.С., Заместитель начальника Управления образования администрации МО ГО "Сыктывкар" Котелина Н.Е.</t>
  </si>
  <si>
    <t>4.</t>
  </si>
  <si>
    <t>4.1.</t>
  </si>
  <si>
    <t>5.2.</t>
  </si>
  <si>
    <t>5.3.</t>
  </si>
  <si>
    <t>5.4.</t>
  </si>
  <si>
    <t>5.5.</t>
  </si>
  <si>
    <t>9.1.</t>
  </si>
  <si>
    <t>11.2.</t>
  </si>
  <si>
    <t>12.3.</t>
  </si>
  <si>
    <t>12.4.</t>
  </si>
  <si>
    <t>12.5.</t>
  </si>
  <si>
    <t>12.6.</t>
  </si>
  <si>
    <t>13.</t>
  </si>
  <si>
    <t>15.2.</t>
  </si>
  <si>
    <t>16.3.</t>
  </si>
  <si>
    <t>16.4.</t>
  </si>
  <si>
    <t>16.5.</t>
  </si>
  <si>
    <t>16.6.</t>
  </si>
  <si>
    <t>19.2.</t>
  </si>
  <si>
    <t>19.3.</t>
  </si>
  <si>
    <t>23.1.</t>
  </si>
  <si>
    <t>26.2.</t>
  </si>
  <si>
    <r>
      <rPr>
        <b/>
        <sz val="13"/>
        <rFont val="Times New Roman"/>
        <family val="1"/>
        <charset val="204"/>
      </rPr>
      <t>Основное мероприятие 1.1.1</t>
    </r>
    <r>
      <rPr>
        <sz val="13"/>
        <rFont val="Times New Roman"/>
        <family val="1"/>
        <charset val="204"/>
      </rPr>
      <t>. Обеспечение деятельности муниципальных учреждений (организаций)</t>
    </r>
  </si>
  <si>
    <r>
      <rPr>
        <b/>
        <sz val="13"/>
        <rFont val="Times New Roman"/>
        <family val="1"/>
        <charset val="204"/>
      </rPr>
      <t xml:space="preserve">Мероприятие 1.1.1.1. </t>
    </r>
    <r>
      <rPr>
        <sz val="13"/>
        <rFont val="Times New Roman"/>
        <family val="1"/>
        <charset val="204"/>
      </rPr>
      <t>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r>
  </si>
  <si>
    <r>
      <rPr>
        <b/>
        <sz val="13"/>
        <rFont val="Times New Roman"/>
        <family val="1"/>
        <charset val="204"/>
      </rPr>
      <t>Контрольное событие 1.</t>
    </r>
    <r>
      <rPr>
        <sz val="13"/>
        <rFont val="Times New Roman"/>
        <family val="1"/>
        <charset val="204"/>
      </rPr>
      <t xml:space="preserve"> Проведен мониторинг выполнения муниципального задания  муниципальными образовательными организациями
</t>
    </r>
  </si>
  <si>
    <r>
      <rPr>
        <b/>
        <sz val="13"/>
        <rFont val="Times New Roman"/>
        <family val="1"/>
        <charset val="204"/>
      </rPr>
      <t>Мероприятие 1.1.1.2.</t>
    </r>
    <r>
      <rPr>
        <sz val="13"/>
        <rFont val="Times New Roman"/>
        <family val="1"/>
        <charset val="204"/>
      </rPr>
      <t xml:space="preserve"> Оплата муниципальными образовательными организациями платежей по коммунальным услугам (ТКО)</t>
    </r>
  </si>
  <si>
    <r>
      <rPr>
        <b/>
        <sz val="13"/>
        <rFont val="Times New Roman"/>
        <family val="1"/>
        <charset val="204"/>
      </rPr>
      <t>Контрольное событие 2.</t>
    </r>
    <r>
      <rPr>
        <sz val="13"/>
        <rFont val="Times New Roman"/>
        <family val="1"/>
        <charset val="204"/>
      </rPr>
      <t xml:space="preserve"> Проведен мониторинг кредиторской задолженности по оплате муниципальными образовательными организациями расходов по коммунальным услугам (ТКО)
</t>
    </r>
  </si>
  <si>
    <r>
      <rPr>
        <b/>
        <sz val="13"/>
        <rFont val="Times New Roman"/>
        <family val="1"/>
        <charset val="204"/>
      </rPr>
      <t xml:space="preserve">Мероприятие 1.1.1.3. </t>
    </r>
    <r>
      <rPr>
        <sz val="13"/>
        <rFont val="Times New Roman"/>
        <family val="1"/>
        <charset val="204"/>
      </rPr>
      <t xml:space="preserve">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</si>
  <si>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3"/>
        <rFont val="Times New Roman"/>
        <family val="1"/>
        <charset val="204"/>
      </rPr>
      <t xml:space="preserve">Контрольное событие 3. </t>
    </r>
    <r>
      <rPr>
        <sz val="13"/>
        <rFont val="Times New Roman"/>
        <family val="1"/>
        <charset val="204"/>
      </rPr>
      <t xml:space="preserve">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</si>
  <si>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3"/>
        <rFont val="Times New Roman"/>
        <family val="1"/>
        <charset val="204"/>
      </rPr>
      <t>Основное мероприятие 1.1.2</t>
    </r>
    <r>
      <rPr>
        <sz val="13"/>
        <rFont val="Times New Roman"/>
        <family val="1"/>
        <charset val="204"/>
      </rPr>
      <t>.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</si>
  <si>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Мероприятие 1.1.2.1</t>
    </r>
    <r>
      <rPr>
        <sz val="13"/>
        <rFont val="Times New Roman"/>
        <family val="1"/>
        <charset val="204"/>
      </rPr>
      <t>. Организация предоставления общедоступного бесплатного дошкольного образования в муниципальных дошкольных образовательных организациях</t>
    </r>
  </si>
  <si>
    <r>
      <rPr>
        <b/>
        <sz val="13"/>
        <rFont val="Times New Roman"/>
        <family val="1"/>
        <charset val="204"/>
      </rPr>
      <t xml:space="preserve">Контрольное событие 4. </t>
    </r>
    <r>
      <rPr>
        <sz val="13"/>
        <rFont val="Times New Roman"/>
        <family val="1"/>
        <charset val="204"/>
      </rPr>
      <t xml:space="preserve">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
</t>
    </r>
  </si>
  <si>
    <r>
      <rPr>
        <b/>
        <sz val="13"/>
        <rFont val="Times New Roman"/>
        <family val="1"/>
        <charset val="204"/>
      </rPr>
      <t>Мероприятие 1.1.2.2.</t>
    </r>
    <r>
      <rPr>
        <sz val="13"/>
        <rFont val="Times New Roman"/>
        <family val="1"/>
        <charset val="204"/>
      </rPr>
      <t xml:space="preserve">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r>
  </si>
  <si>
    <r>
      <rPr>
        <b/>
        <sz val="13"/>
        <rFont val="Times New Roman"/>
        <family val="1"/>
        <charset val="204"/>
      </rPr>
      <t>Контрольное событие 5</t>
    </r>
    <r>
      <rPr>
        <sz val="13"/>
        <rFont val="Times New Roman"/>
        <family val="1"/>
        <charset val="204"/>
      </rPr>
      <t>. Проведен мониторинг средней заработной платы педагогических работников муниципальных дошкольных образовательных организаций</t>
    </r>
  </si>
  <si>
    <r>
      <rPr>
        <b/>
        <sz val="13"/>
        <rFont val="Times New Roman"/>
        <family val="1"/>
        <charset val="204"/>
      </rPr>
      <t>Основное мероприятие 1.1.3</t>
    </r>
    <r>
      <rPr>
        <sz val="13"/>
        <rFont val="Times New Roman"/>
        <family val="1"/>
        <charset val="204"/>
      </rPr>
      <t>.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</si>
  <si>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3"/>
        <rFont val="Times New Roman"/>
        <family val="1"/>
        <charset val="204"/>
      </rPr>
      <t>Мероприятие 1.1.3.1.</t>
    </r>
    <r>
      <rPr>
        <sz val="13"/>
        <rFont val="Times New Roman"/>
        <family val="1"/>
        <charset val="204"/>
      </rPr>
      <t xml:space="preserve">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</si>
  <si>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Контрольное событие 6</t>
    </r>
    <r>
      <rPr>
        <sz val="13"/>
        <rFont val="Times New Roman"/>
        <family val="1"/>
        <charset val="204"/>
      </rPr>
      <t>.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</si>
  <si>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Контрольное событие 7.</t>
    </r>
    <r>
      <rPr>
        <sz val="13"/>
        <rFont val="Times New Roman"/>
        <family val="1"/>
        <charset val="204"/>
      </rPr>
      <t xml:space="preserve">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r>
  </si>
  <si>
    <r>
      <rPr>
        <b/>
        <sz val="13"/>
        <rFont val="Times New Roman"/>
        <family val="1"/>
        <charset val="204"/>
      </rPr>
      <t>Мероприятие 1.1.3.2.</t>
    </r>
    <r>
      <rPr>
        <sz val="13"/>
        <rFont val="Times New Roman"/>
        <family val="1"/>
        <charset val="204"/>
      </rPr>
      <t xml:space="preserve">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r>
  </si>
  <si>
    <r>
      <rPr>
        <b/>
        <sz val="13"/>
        <rFont val="Times New Roman"/>
        <family val="1"/>
        <charset val="204"/>
      </rPr>
      <t>Контрольное событие 8.</t>
    </r>
    <r>
      <rPr>
        <sz val="13"/>
        <rFont val="Times New Roman"/>
        <family val="1"/>
        <charset val="204"/>
      </rPr>
      <t xml:space="preserve">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r>
  </si>
  <si>
    <r>
      <rPr>
        <b/>
        <sz val="13"/>
        <rFont val="Times New Roman"/>
        <family val="1"/>
        <charset val="204"/>
      </rPr>
      <t>Основное мероприятие 1.1.5</t>
    </r>
    <r>
      <rPr>
        <sz val="13"/>
        <rFont val="Times New Roman"/>
        <family val="1"/>
        <charset val="204"/>
      </rPr>
      <t xml:space="preserve">. Обеспечение доступности приоритетных объектов и образования в приорететных сферах жизнидеятельности инвалидов и других маломобильных групп населения </t>
    </r>
  </si>
  <si>
    <r>
      <rPr>
        <b/>
        <sz val="13"/>
        <rFont val="Times New Roman"/>
        <family val="1"/>
        <charset val="204"/>
      </rPr>
      <t>Мероприятие 1.1.5.1.</t>
    </r>
    <r>
      <rPr>
        <sz val="13"/>
        <rFont val="Times New Roman"/>
        <family val="1"/>
        <charset val="204"/>
      </rPr>
      <t xml:space="preserve">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</si>
  <si>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rPr>
        <b/>
        <sz val="13"/>
        <rFont val="Times New Roman"/>
        <family val="1"/>
        <charset val="204"/>
      </rPr>
      <t>Контрольное событие 9</t>
    </r>
    <r>
      <rPr>
        <sz val="13"/>
        <rFont val="Times New Roman"/>
        <family val="1"/>
        <charset val="204"/>
      </rPr>
      <t>.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</si>
  <si>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Основное мероприятие 1.1.6. </t>
    </r>
    <r>
      <rPr>
        <sz val="13"/>
        <rFont val="Times New Roman"/>
        <family val="1"/>
        <charset val="204"/>
      </rPr>
      <t>Создание условий для функционирования муниципальных учреждений (организаций)</t>
    </r>
  </si>
  <si>
    <r>
      <t xml:space="preserve">Мероприятие 1.1.6.1. </t>
    </r>
    <r>
      <rPr>
        <sz val="13"/>
        <rFont val="Times New Roman"/>
        <family val="1"/>
        <charset val="204"/>
      </rPr>
      <t>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</si>
  <si>
    <r>
      <t xml:space="preserve">Контрольное событие 10. </t>
    </r>
    <r>
      <rPr>
        <sz val="13"/>
        <rFont val="Times New Roman"/>
        <family val="1"/>
        <charset val="204"/>
      </rPr>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r>
      <rPr>
        <b/>
        <sz val="13"/>
        <rFont val="Times New Roman"/>
        <family val="1"/>
        <charset val="204"/>
      </rPr>
      <t xml:space="preserve">
</t>
    </r>
  </si>
  <si>
    <r>
      <rPr>
        <b/>
        <sz val="13"/>
        <rFont val="Times New Roman"/>
        <family val="1"/>
        <charset val="204"/>
      </rPr>
      <t xml:space="preserve">Мероприятие 1.1.6.2. </t>
    </r>
    <r>
      <rPr>
        <sz val="13"/>
        <rFont val="Times New Roman"/>
        <family val="1"/>
        <charset val="204"/>
      </rPr>
      <t xml:space="preserve">Проведение мероприятий по обеспечению комплексной безопасности муниципальными дошкольными образовательными организациями
</t>
    </r>
  </si>
  <si>
    <r>
      <rPr>
        <b/>
        <sz val="13"/>
        <rFont val="Times New Roman"/>
        <family val="1"/>
        <charset val="204"/>
      </rPr>
      <t>Контрольное событие 11.</t>
    </r>
    <r>
      <rPr>
        <sz val="13"/>
        <rFont val="Times New Roman"/>
        <family val="1"/>
        <charset val="204"/>
      </rPr>
      <t xml:space="preserve"> Проведен мониторинг выполнения работ муниципальными дошкольными образовательными организациями по обеспечению антитеррористической защищенности       </t>
    </r>
  </si>
  <si>
    <r>
      <rPr>
        <b/>
        <sz val="13"/>
        <rFont val="Times New Roman"/>
        <family val="1"/>
        <charset val="204"/>
      </rPr>
      <t xml:space="preserve">Контрольное событие 12. </t>
    </r>
    <r>
      <rPr>
        <sz val="13"/>
        <rFont val="Times New Roman"/>
        <family val="1"/>
        <charset val="204"/>
      </rPr>
      <t>Проведен мониторинг выполнения работ муниципальными дошкольными образовательными организациями по обеспечению пожарной безопасности</t>
    </r>
  </si>
  <si>
    <r>
      <rPr>
        <b/>
        <sz val="13"/>
        <rFont val="Times New Roman"/>
        <family val="1"/>
        <charset val="204"/>
      </rPr>
      <t xml:space="preserve">Контрольное событие 13. </t>
    </r>
    <r>
      <rPr>
        <sz val="13"/>
        <rFont val="Times New Roman"/>
        <family val="1"/>
        <charset val="204"/>
      </rPr>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r>
  </si>
  <si>
    <r>
      <rPr>
        <b/>
        <sz val="13"/>
        <rFont val="Times New Roman"/>
        <family val="1"/>
        <charset val="204"/>
      </rPr>
      <t xml:space="preserve">Мероприятие 1.1.6.3. </t>
    </r>
    <r>
      <rPr>
        <sz val="13"/>
        <rFont val="Times New Roman"/>
        <family val="1"/>
        <charset val="204"/>
      </rPr>
      <t xml:space="preserve">Реализация народных проектов в сфере образования, прошедших отбор в рамках проекта "Народный бюджет"
</t>
    </r>
  </si>
  <si>
    <r>
      <rPr>
        <b/>
        <sz val="13"/>
        <rFont val="Times New Roman"/>
        <family val="1"/>
        <charset val="204"/>
      </rPr>
      <t xml:space="preserve">Контрольное событие 14. </t>
    </r>
    <r>
      <rPr>
        <sz val="13"/>
        <rFont val="Times New Roman"/>
        <family val="1"/>
        <charset val="204"/>
      </rPr>
      <t xml:space="preserve">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
</t>
    </r>
  </si>
  <si>
    <r>
      <rPr>
        <b/>
        <sz val="13"/>
        <rFont val="Times New Roman"/>
        <family val="1"/>
        <charset val="204"/>
      </rPr>
      <t>Мероприятие 1.1.6.4.</t>
    </r>
    <r>
      <rPr>
        <sz val="13"/>
        <rFont val="Times New Roman"/>
        <family val="1"/>
        <charset val="204"/>
      </rPr>
      <t xml:space="preserve"> Приобретение основных средств и материальных запасов для оснащения 3-х дошкольных групп на 60 детей в жилом комплексе "Платон", расположенных по адресу Республика Коми, г. Сыктывкар, ул. Тентюковская, д. 320, корпус 2
</t>
    </r>
  </si>
  <si>
    <r>
      <rPr>
        <b/>
        <sz val="13"/>
        <rFont val="Times New Roman"/>
        <family val="1"/>
        <charset val="204"/>
      </rPr>
      <t xml:space="preserve">Контрольное событие 15. </t>
    </r>
    <r>
      <rPr>
        <sz val="13"/>
        <rFont val="Times New Roman"/>
        <family val="1"/>
        <charset val="204"/>
      </rPr>
      <t xml:space="preserve">Отчет о расходовании средств на приобретение основных средств и материальных запасов для оснащения муниципальных дошкольных образовательных организаций
</t>
    </r>
  </si>
  <si>
    <r>
      <rPr>
        <b/>
        <sz val="13"/>
        <rFont val="Times New Roman"/>
        <family val="1"/>
        <charset val="204"/>
      </rPr>
      <t>Мероприятие 1.1.6.5.</t>
    </r>
    <r>
      <rPr>
        <sz val="13"/>
        <rFont val="Times New Roman"/>
        <family val="1"/>
        <charset val="204"/>
      </rPr>
      <t xml:space="preserve"> Приобретение основных средств и материальных запасов для оснащения дошкольных групп на 270 мест в мкр. Кочпон - Чит
</t>
    </r>
  </si>
  <si>
    <r>
      <rPr>
        <b/>
        <sz val="13"/>
        <rFont val="Times New Roman"/>
        <family val="1"/>
        <charset val="204"/>
      </rPr>
      <t xml:space="preserve">Контрольное событие 19. </t>
    </r>
    <r>
      <rPr>
        <sz val="13"/>
        <rFont val="Times New Roman"/>
        <family val="1"/>
        <charset val="204"/>
      </rPr>
      <t xml:space="preserve">Отчет о расходовании средств на приобретение основных средств и материальных запасов для оснащения муниципальных дошкольных образовательных организаций
</t>
    </r>
  </si>
  <si>
    <r>
      <rPr>
        <b/>
        <sz val="13"/>
        <rFont val="Times New Roman"/>
        <family val="1"/>
        <charset val="204"/>
      </rPr>
      <t xml:space="preserve">Мероприятие 1.1.6.6. </t>
    </r>
    <r>
      <rPr>
        <sz val="13"/>
        <rFont val="Times New Roman"/>
        <family val="1"/>
        <charset val="204"/>
      </rPr>
      <t xml:space="preserve">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</si>
  <si>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 xml:space="preserve">Контрольное событие 16. </t>
    </r>
    <r>
      <rPr>
        <sz val="13"/>
        <rFont val="Times New Roman"/>
        <family val="1"/>
        <charset val="204"/>
      </rPr>
      <t xml:space="preserve">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</si>
  <si>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Основное мероприятие 1.1.7.</t>
    </r>
    <r>
      <rPr>
        <sz val="13"/>
        <rFont val="Times New Roman"/>
        <family val="1"/>
        <charset val="204"/>
      </rPr>
      <t xml:space="preserve">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</si>
  <si>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Мероприятие 1.1.7.1.</t>
    </r>
    <r>
      <rPr>
        <sz val="13"/>
        <rFont val="Times New Roman"/>
        <family val="1"/>
        <charset val="204"/>
      </rPr>
      <t xml:space="preserve">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</si>
  <si>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Контрольное событие 17.</t>
    </r>
    <r>
      <rPr>
        <sz val="13"/>
        <rFont val="Times New Roman"/>
        <family val="1"/>
        <charset val="204"/>
      </rPr>
      <t xml:space="preserve">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</si>
  <si>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1.1.8. </t>
    </r>
    <r>
      <rPr>
        <sz val="13"/>
        <rFont val="Times New Roman"/>
        <family val="1"/>
        <charset val="204"/>
      </rPr>
      <t xml:space="preserve"> Реализация отдельных мероприятий регионального проекта "Поддержка семей, имеющих детей"</t>
    </r>
  </si>
  <si>
    <r>
      <rPr>
        <b/>
        <sz val="13"/>
        <rFont val="Times New Roman"/>
        <family val="1"/>
        <charset val="204"/>
      </rPr>
      <t>Мероприятие 1.1.8.1.</t>
    </r>
    <r>
      <rPr>
        <sz val="13"/>
        <rFont val="Times New Roman"/>
        <family val="1"/>
        <charset val="204"/>
      </rPr>
      <t xml:space="preserve">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r>
  </si>
  <si>
    <r>
      <rPr>
        <b/>
        <sz val="13"/>
        <rFont val="Times New Roman"/>
        <family val="1"/>
        <charset val="204"/>
      </rPr>
      <t xml:space="preserve">Контрольное событие 18. </t>
    </r>
    <r>
      <rPr>
        <sz val="13"/>
        <rFont val="Times New Roman"/>
        <family val="1"/>
        <charset val="204"/>
      </rPr>
      <t xml:space="preserve">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
</t>
    </r>
  </si>
  <si>
    <r>
      <rPr>
        <b/>
        <sz val="13"/>
        <rFont val="Times New Roman"/>
        <family val="1"/>
        <charset val="204"/>
      </rPr>
      <t xml:space="preserve">Основное мероприятие 1.1.9. </t>
    </r>
    <r>
      <rPr>
        <sz val="13"/>
        <rFont val="Times New Roman"/>
        <family val="1"/>
        <charset val="204"/>
      </rPr>
      <t xml:space="preserve">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
</t>
    </r>
  </si>
  <si>
    <r>
      <t>Контрольное событие 19.</t>
    </r>
    <r>
      <rPr>
        <sz val="13"/>
        <rFont val="Times New Roman"/>
        <family val="1"/>
        <charset val="204"/>
      </rPr>
      <t xml:space="preserve"> 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</si>
  <si>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 xml:space="preserve">Контрольное событие 20. </t>
    </r>
    <r>
      <rPr>
        <sz val="13"/>
        <rFont val="Times New Roman"/>
        <family val="1"/>
        <charset val="204"/>
      </rPr>
      <t xml:space="preserve">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</si>
  <si>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Основное мероприятие 1.2.1.</t>
    </r>
    <r>
      <rPr>
        <sz val="13"/>
        <rFont val="Times New Roman"/>
        <family val="1"/>
        <charset val="204"/>
      </rPr>
      <t xml:space="preserve">  Развитие кадровых ресурсов муниципальной системы дошкольного образования</t>
    </r>
  </si>
  <si>
    <r>
      <rPr>
        <b/>
        <sz val="13"/>
        <rFont val="Times New Roman"/>
        <family val="1"/>
        <charset val="204"/>
      </rPr>
      <t xml:space="preserve">Мероприятие 1.2.1.1. </t>
    </r>
    <r>
      <rPr>
        <sz val="13"/>
        <rFont val="Times New Roman"/>
        <family val="1"/>
        <charset val="204"/>
      </rPr>
      <t xml:space="preserve">Организация методического сопровождения деятельности муниципальных дошкольных образовательных организаций
</t>
    </r>
  </si>
  <si>
    <r>
      <rPr>
        <b/>
        <sz val="13"/>
        <rFont val="Times New Roman"/>
        <family val="1"/>
        <charset val="204"/>
      </rPr>
      <t xml:space="preserve">Контрольное событие 21. </t>
    </r>
    <r>
      <rPr>
        <sz val="13"/>
        <rFont val="Times New Roman"/>
        <family val="1"/>
        <charset val="204"/>
      </rPr>
      <t xml:space="preserve">Проведен анализ результатов деятельности базовых дошкольных образовательных организаций и городских методических объединений
</t>
    </r>
  </si>
  <si>
    <r>
      <rPr>
        <b/>
        <sz val="13"/>
        <rFont val="Times New Roman"/>
        <family val="1"/>
        <charset val="204"/>
      </rPr>
      <t>Мероприятие 1.2.1.2.</t>
    </r>
    <r>
      <rPr>
        <sz val="13"/>
        <rFont val="Times New Roman"/>
        <family val="1"/>
        <charset val="204"/>
      </rPr>
      <t xml:space="preserve"> Организация и проведение муниципальных конкурсов профессионального мастерства</t>
    </r>
  </si>
  <si>
    <r>
      <rPr>
        <b/>
        <sz val="13"/>
        <rFont val="Times New Roman"/>
        <family val="1"/>
        <charset val="204"/>
      </rPr>
      <t xml:space="preserve">Контрольное событие 22. </t>
    </r>
    <r>
      <rPr>
        <sz val="13"/>
        <rFont val="Times New Roman"/>
        <family val="1"/>
        <charset val="204"/>
      </rPr>
      <t xml:space="preserve">Проведен мониторинг участия педагогических работников в муниципальных конкурсах профессионального мастерства
</t>
    </r>
  </si>
  <si>
    <r>
      <rPr>
        <b/>
        <sz val="13"/>
        <rFont val="Times New Roman"/>
        <family val="1"/>
        <charset val="204"/>
      </rPr>
      <t xml:space="preserve">Основное мероприятие 1.2.2. </t>
    </r>
    <r>
      <rPr>
        <sz val="13"/>
        <rFont val="Times New Roman"/>
        <family val="1"/>
        <charset val="204"/>
      </rPr>
      <t>Развитие инновационного опыта работы муниципальных дошкольных образовательных организаций</t>
    </r>
  </si>
  <si>
    <r>
      <t xml:space="preserve">Мероприятие 1.2.2.1. </t>
    </r>
    <r>
      <rPr>
        <sz val="13"/>
        <rFont val="Times New Roman"/>
        <family val="1"/>
        <charset val="204"/>
      </rPr>
      <t xml:space="preserve">Организация и проведение муниципальных мероприятий по выявлению, распространению и поддержке инновационного опыта
</t>
    </r>
  </si>
  <si>
    <r>
      <rPr>
        <b/>
        <sz val="13"/>
        <rFont val="Times New Roman"/>
        <family val="1"/>
        <charset val="204"/>
      </rPr>
      <t>Контрольное событие 23</t>
    </r>
    <r>
      <rPr>
        <sz val="13"/>
        <rFont val="Times New Roman"/>
        <family val="1"/>
        <charset val="204"/>
      </rPr>
      <t xml:space="preserve">
Осуществлен анализ результатов проведения муниципальных мероприятий по выявлению, распространению и поддержке инновационного опыта
</t>
    </r>
  </si>
  <si>
    <r>
      <rPr>
        <b/>
        <sz val="13"/>
        <rFont val="Times New Roman"/>
        <family val="1"/>
        <charset val="204"/>
      </rPr>
      <t xml:space="preserve">Мероприятие 1.2.2.2. </t>
    </r>
    <r>
      <rPr>
        <sz val="13"/>
        <rFont val="Times New Roman"/>
        <family val="1"/>
        <charset val="204"/>
      </rPr>
      <t>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r>
  </si>
  <si>
    <r>
      <rPr>
        <b/>
        <sz val="13"/>
        <rFont val="Times New Roman"/>
        <family val="1"/>
        <charset val="204"/>
      </rPr>
      <t>Контрольное событие 24.</t>
    </r>
    <r>
      <rPr>
        <sz val="13"/>
        <rFont val="Times New Roman"/>
        <family val="1"/>
        <charset val="204"/>
      </rPr>
      <t xml:space="preserve">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
</t>
    </r>
  </si>
  <si>
    <r>
      <rPr>
        <b/>
        <sz val="13"/>
        <rFont val="Times New Roman"/>
        <family val="1"/>
        <charset val="204"/>
      </rPr>
      <t>Основное мероприятие 1.2.3.</t>
    </r>
    <r>
      <rPr>
        <sz val="13"/>
        <rFont val="Times New Roman"/>
        <family val="1"/>
        <charset val="204"/>
      </rPr>
      <t xml:space="preserve"> Развитие системы поддержки талантливых детей</t>
    </r>
  </si>
  <si>
    <r>
      <t xml:space="preserve">Мероприятие 1.2.3.1. </t>
    </r>
    <r>
      <rPr>
        <sz val="13"/>
        <rFont val="Times New Roman"/>
        <family val="1"/>
        <charset val="204"/>
      </rPr>
      <t xml:space="preserve">Проведение муниципальных мероприятий для детей по различным направлениям
</t>
    </r>
  </si>
  <si>
    <r>
      <t xml:space="preserve">Контрольное событие 25. </t>
    </r>
    <r>
      <rPr>
        <sz val="13"/>
        <rFont val="Times New Roman"/>
        <family val="1"/>
        <charset val="204"/>
      </rPr>
      <t xml:space="preserve">Проведен мониторинг участия детей в муниципальных мероприятиях по различным направлениям
</t>
    </r>
  </si>
  <si>
    <r>
      <rPr>
        <b/>
        <sz val="13"/>
        <rFont val="Times New Roman"/>
        <family val="1"/>
        <charset val="204"/>
      </rPr>
      <t>Мероприятие 1.2.3.2.</t>
    </r>
    <r>
      <rPr>
        <sz val="13"/>
        <rFont val="Times New Roman"/>
        <family val="1"/>
        <charset val="204"/>
      </rPr>
      <t xml:space="preserve"> Организация предоставления дополнительного образования для детей дошкольного возраста в муниципальных дошкольных образовательных организациях
</t>
    </r>
  </si>
  <si>
    <r>
      <rPr>
        <b/>
        <sz val="13"/>
        <rFont val="Times New Roman"/>
        <family val="1"/>
        <charset val="204"/>
      </rPr>
      <t xml:space="preserve">Контрольное событие 26. </t>
    </r>
    <r>
      <rPr>
        <sz val="13"/>
        <rFont val="Times New Roman"/>
        <family val="1"/>
        <charset val="204"/>
      </rPr>
      <t xml:space="preserve">Проведен мониторинг предоставления дополнительного образования в муниципальных дошкольных образовательных организациях
</t>
    </r>
  </si>
  <si>
    <r>
      <rPr>
        <b/>
        <sz val="13"/>
        <rFont val="Times New Roman"/>
        <family val="1"/>
        <charset val="204"/>
      </rPr>
      <t>Основное мероприятие 2.1.1.</t>
    </r>
    <r>
      <rPr>
        <sz val="13"/>
        <rFont val="Times New Roman"/>
        <family val="1"/>
        <charset val="204"/>
      </rPr>
      <t xml:space="preserve">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</si>
  <si>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 xml:space="preserve">Мероприятие 2.1.1.1. </t>
    </r>
    <r>
      <rPr>
        <sz val="13"/>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</si>
  <si>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t xml:space="preserve">Контрольное событие 27. </t>
    </r>
    <r>
      <rPr>
        <sz val="13"/>
        <rFont val="Times New Roman"/>
        <family val="1"/>
        <charset val="204"/>
      </rPr>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r>
      <rPr>
        <b/>
        <sz val="13"/>
        <rFont val="Times New Roman"/>
        <family val="1"/>
        <charset val="204"/>
      </rPr>
      <t xml:space="preserve">
</t>
    </r>
  </si>
  <si>
    <r>
      <rPr>
        <b/>
        <sz val="13"/>
        <rFont val="Times New Roman"/>
        <family val="1"/>
        <charset val="204"/>
      </rPr>
      <t>Мероприятие 2.1.1.2.</t>
    </r>
    <r>
      <rPr>
        <sz val="13"/>
        <rFont val="Times New Roman"/>
        <family val="1"/>
        <charset val="204"/>
      </rPr>
      <t xml:space="preserve">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</si>
  <si>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t xml:space="preserve">Контрольное событие 28. </t>
    </r>
    <r>
      <rPr>
        <sz val="13"/>
        <rFont val="Times New Roman"/>
        <family val="1"/>
        <charset val="204"/>
      </rPr>
      <t xml:space="preserve">Обеспечение выполнения 37  муниципальных заданий муниципальными общеобразовательными организациями (отчет о выполнение муниципальных заданий) </t>
    </r>
  </si>
  <si>
    <r>
      <rPr>
        <b/>
        <sz val="13"/>
        <rFont val="Times New Roman"/>
        <family val="1"/>
        <charset val="204"/>
      </rPr>
      <t>Мероприятие 2.1.1.3.</t>
    </r>
    <r>
      <rPr>
        <sz val="13"/>
        <rFont val="Times New Roman"/>
        <family val="1"/>
        <charset val="204"/>
      </rPr>
      <t xml:space="preserve">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</si>
  <si>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rPr>
        <b/>
        <sz val="13"/>
        <rFont val="Times New Roman"/>
        <family val="1"/>
        <charset val="204"/>
      </rPr>
      <t xml:space="preserve">Контрольное событие 28. </t>
    </r>
    <r>
      <rPr>
        <sz val="13"/>
        <rFont val="Times New Roman"/>
        <family val="1"/>
        <charset val="204"/>
      </rPr>
      <t>Закуплены учебники и учебные пособия (Акты проверки готовности общеобразовательных организаций к новому учебному году и работе в зимних условиях)</t>
    </r>
  </si>
  <si>
    <r>
      <rPr>
        <b/>
        <sz val="13"/>
        <rFont val="Times New Roman"/>
        <family val="1"/>
        <charset val="204"/>
      </rPr>
      <t>Мероприятие 2.1.1.4.</t>
    </r>
    <r>
      <rPr>
        <sz val="13"/>
        <rFont val="Times New Roman"/>
        <family val="1"/>
        <charset val="204"/>
      </rPr>
      <t xml:space="preserve">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</si>
  <si>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rPr>
        <b/>
        <sz val="13"/>
        <rFont val="Times New Roman"/>
        <family val="1"/>
        <charset val="204"/>
      </rPr>
      <t>Контрольное событие 29.</t>
    </r>
    <r>
      <rPr>
        <sz val="13"/>
        <rFont val="Times New Roman"/>
        <family val="1"/>
        <charset val="204"/>
      </rPr>
      <t xml:space="preserve">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r>
  </si>
  <si>
    <r>
      <rPr>
        <b/>
        <sz val="13"/>
        <rFont val="Times New Roman"/>
        <family val="1"/>
        <charset val="204"/>
      </rPr>
      <t>Мероприятие 2.1.1.5.</t>
    </r>
    <r>
      <rPr>
        <sz val="13"/>
        <rFont val="Times New Roman"/>
        <family val="1"/>
        <charset val="204"/>
      </rPr>
      <t xml:space="preserve">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r>
  </si>
  <si>
    <r>
      <rPr>
        <b/>
        <sz val="13"/>
        <rFont val="Times New Roman"/>
        <family val="1"/>
        <charset val="204"/>
      </rPr>
      <t>Контрольное событие 30.</t>
    </r>
    <r>
      <rPr>
        <sz val="13"/>
        <rFont val="Times New Roman"/>
        <family val="1"/>
        <charset val="204"/>
      </rPr>
      <t xml:space="preserve"> Проведен мониторинг реального функционирования коми языка в муниципальных образовательных организациях (информация)</t>
    </r>
  </si>
  <si>
    <r>
      <rPr>
        <b/>
        <sz val="13"/>
        <rFont val="Times New Roman"/>
        <family val="1"/>
        <charset val="204"/>
      </rPr>
      <t>Мероприятие 2.1.1.6.</t>
    </r>
    <r>
      <rPr>
        <sz val="13"/>
        <rFont val="Times New Roman"/>
        <family val="1"/>
        <charset val="204"/>
      </rPr>
      <t xml:space="preserve"> Обеспечение повышения квалификации и профессиональной подготовки педагогических работников не реже 1 раза в три года</t>
    </r>
  </si>
  <si>
    <r>
      <rPr>
        <b/>
        <sz val="13"/>
        <rFont val="Times New Roman"/>
        <family val="1"/>
        <charset val="204"/>
      </rPr>
      <t>Контрольное событие 31.</t>
    </r>
    <r>
      <rPr>
        <sz val="13"/>
        <rFont val="Times New Roman"/>
        <family val="1"/>
        <charset val="204"/>
      </rPr>
      <t xml:space="preserve"> Обеспечение 100% повышение квалификации педагогических работников, работающих по федеральным государственным образовательным стандартам</t>
    </r>
  </si>
  <si>
    <r>
      <rPr>
        <b/>
        <sz val="13"/>
        <rFont val="Times New Roman"/>
        <family val="1"/>
        <charset val="204"/>
      </rPr>
      <t xml:space="preserve">Основное мероприятие 2.1.2. </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</si>
  <si>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Мероприятие 2.1.2.1.</t>
    </r>
    <r>
      <rPr>
        <sz val="13"/>
        <rFont val="Times New Roman"/>
        <family val="1"/>
        <charset val="204"/>
      </rPr>
      <t xml:space="preserve">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</si>
  <si>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3"/>
        <rFont val="Times New Roman"/>
        <family val="1"/>
        <charset val="204"/>
      </rPr>
      <t>Контрольное событие 32.</t>
    </r>
    <r>
      <rPr>
        <sz val="13"/>
        <rFont val="Times New Roman"/>
        <family val="1"/>
        <charset val="204"/>
      </rPr>
      <t xml:space="preserve">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</si>
  <si>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Мероприятие 2.1.2.2.</t>
    </r>
    <r>
      <rPr>
        <sz val="13"/>
        <rFont val="Times New Roman"/>
        <family val="1"/>
        <charset val="204"/>
      </rPr>
      <t xml:space="preserve"> Организация предоставления дополнительного образования детей в муниципальных организациях дополнительного образования детей</t>
    </r>
  </si>
  <si>
    <r>
      <rPr>
        <b/>
        <sz val="13"/>
        <color theme="1"/>
        <rFont val="Times New Roman"/>
        <family val="1"/>
        <charset val="204"/>
      </rPr>
      <t xml:space="preserve">Контрольное событие 33. </t>
    </r>
    <r>
      <rPr>
        <sz val="13"/>
        <color theme="1"/>
        <rFont val="Times New Roman"/>
        <family val="1"/>
        <charset val="204"/>
      </rPr>
      <t xml:space="preserve">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
</t>
    </r>
  </si>
  <si>
    <r>
      <rPr>
        <b/>
        <sz val="13"/>
        <color theme="1"/>
        <rFont val="Times New Roman"/>
        <family val="1"/>
        <charset val="204"/>
      </rPr>
      <t>Контрольное событие 34.</t>
    </r>
    <r>
      <rPr>
        <sz val="13"/>
        <color theme="1"/>
        <rFont val="Times New Roman"/>
        <family val="1"/>
        <charset val="204"/>
      </rPr>
      <t xml:space="preserve"> Обеспечено функционирование муниципальных организаций дополнительного образования (отчет о выполнении муниципальных заданий)</t>
    </r>
  </si>
  <si>
    <r>
      <rPr>
        <b/>
        <sz val="13"/>
        <rFont val="Times New Roman"/>
        <family val="1"/>
        <charset val="204"/>
      </rPr>
      <t xml:space="preserve">Мероприятие 2.1.2.3. </t>
    </r>
    <r>
      <rPr>
        <sz val="13"/>
        <rFont val="Times New Roman"/>
        <family val="1"/>
        <charset val="204"/>
      </rPr>
      <t xml:space="preserve">Оплата муниципальными учреждениями расходов по коммунальным услугам
</t>
    </r>
  </si>
  <si>
    <r>
      <rPr>
        <b/>
        <sz val="13"/>
        <rFont val="Times New Roman"/>
        <family val="1"/>
        <charset val="204"/>
      </rPr>
      <t xml:space="preserve">Контрольное событие 35. </t>
    </r>
    <r>
      <rPr>
        <sz val="13"/>
        <rFont val="Times New Roman"/>
        <family val="1"/>
        <charset val="204"/>
      </rPr>
      <t xml:space="preserve">Своевременно выполнены условия действующих договоров по обращению с твердыми коммунальными отходами
</t>
    </r>
  </si>
  <si>
    <r>
      <rPr>
        <b/>
        <sz val="13"/>
        <rFont val="Times New Roman"/>
        <family val="1"/>
        <charset val="204"/>
      </rPr>
      <t xml:space="preserve">Мероприятие 2.1.2.4. </t>
    </r>
    <r>
      <rPr>
        <sz val="13"/>
        <rFont val="Times New Roman"/>
        <family val="1"/>
        <charset val="204"/>
      </rPr>
      <t xml:space="preserve">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r>
  </si>
  <si>
    <r>
      <rPr>
        <b/>
        <sz val="13"/>
        <rFont val="Times New Roman"/>
        <family val="1"/>
        <charset val="204"/>
      </rPr>
      <t xml:space="preserve">Контрольное событие 36. </t>
    </r>
    <r>
      <rPr>
        <sz val="13"/>
        <rFont val="Times New Roman"/>
        <family val="1"/>
        <charset val="204"/>
      </rPr>
      <t xml:space="preserve">Обеспечено выполнения Соглашения по предоставлению выплат за клссное руководство 
</t>
    </r>
  </si>
  <si>
    <r>
      <rPr>
        <b/>
        <sz val="13"/>
        <rFont val="Times New Roman"/>
        <family val="1"/>
        <charset val="204"/>
      </rPr>
      <t>Основное мероприятие 2.1.3.</t>
    </r>
    <r>
      <rPr>
        <sz val="13"/>
        <rFont val="Times New Roman"/>
        <family val="1"/>
        <charset val="204"/>
      </rPr>
      <t xml:space="preserve">  Обеспечение доступности приоритетных объектов и услуг в приоритетных сферах жизнедеятельности инвалидов и других маломобильных групп населения</t>
    </r>
  </si>
  <si>
    <r>
      <rPr>
        <b/>
        <sz val="13"/>
        <rFont val="Times New Roman"/>
        <family val="1"/>
        <charset val="204"/>
      </rPr>
      <t>Мероприятие 2.1.3.1.</t>
    </r>
    <r>
      <rPr>
        <sz val="13"/>
        <rFont val="Times New Roman"/>
        <family val="1"/>
        <charset val="204"/>
      </rPr>
      <t xml:space="preserve"> Выполнение работ по обеспечению доступности объектов в приоритетных сферах жизнедеятельности инвалидов и других маломобильных групп населения</t>
    </r>
  </si>
  <si>
    <r>
      <rPr>
        <b/>
        <sz val="13"/>
        <rFont val="Times New Roman"/>
        <family val="1"/>
        <charset val="204"/>
      </rPr>
      <t>Контрольное событие 37.</t>
    </r>
    <r>
      <rPr>
        <sz val="13"/>
        <rFont val="Times New Roman"/>
        <family val="1"/>
        <charset val="204"/>
      </rPr>
      <t xml:space="preserve"> Проведены работы по обустройству пандусов и входных групп в муниципальных общеобразовательных организациях (информация о выполненных работах)</t>
    </r>
  </si>
  <si>
    <r>
      <rPr>
        <b/>
        <sz val="13"/>
        <rFont val="Times New Roman"/>
        <family val="1"/>
        <charset val="204"/>
      </rPr>
      <t>Основное мероприятие 2.1.4.</t>
    </r>
    <r>
      <rPr>
        <sz val="13"/>
        <rFont val="Times New Roman"/>
        <family val="1"/>
        <charset val="204"/>
      </rPr>
      <t xml:space="preserve">   Организация питания обучающихся в муниципальных образовательных организациях</t>
    </r>
  </si>
  <si>
    <r>
      <rPr>
        <b/>
        <sz val="13"/>
        <rFont val="Times New Roman"/>
        <family val="1"/>
        <charset val="204"/>
      </rPr>
      <t>Мероприятие 2.1.4.1.</t>
    </r>
    <r>
      <rPr>
        <sz val="13"/>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</si>
  <si>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rPr>
        <b/>
        <sz val="13"/>
        <rFont val="Times New Roman"/>
        <family val="1"/>
        <charset val="204"/>
      </rPr>
      <t>Контрольное событие 38.</t>
    </r>
    <r>
      <rPr>
        <sz val="13"/>
        <rFont val="Times New Roman"/>
        <family val="1"/>
        <charset val="204"/>
      </rPr>
      <t xml:space="preserve">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</si>
  <si>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Мероприятие 2.1.4.2.</t>
    </r>
    <r>
      <rPr>
        <sz val="13"/>
        <rFont val="Times New Roman"/>
        <family val="1"/>
        <charset val="204"/>
      </rPr>
      <t xml:space="preserve"> Обеспечение питания обучающихся муниципальных общеобразовательных организаций в день посещения учебных занятий</t>
    </r>
  </si>
  <si>
    <r>
      <rPr>
        <b/>
        <sz val="13"/>
        <rFont val="Times New Roman"/>
        <family val="1"/>
        <charset val="204"/>
      </rPr>
      <t>Контрольное событие 39.</t>
    </r>
    <r>
      <rPr>
        <sz val="13"/>
        <rFont val="Times New Roman"/>
        <family val="1"/>
        <charset val="204"/>
      </rPr>
      <t xml:space="preserve">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</si>
  <si>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 xml:space="preserve">Основное мероприятие 2.2.1. </t>
    </r>
    <r>
      <rPr>
        <sz val="13"/>
        <rFont val="Times New Roman"/>
        <family val="1"/>
        <charset val="204"/>
      </rPr>
      <t>Создание условий для функционирования муниципальных учреждений (организаций)</t>
    </r>
  </si>
  <si>
    <r>
      <rPr>
        <b/>
        <sz val="13"/>
        <rFont val="Times New Roman"/>
        <family val="1"/>
        <charset val="204"/>
      </rPr>
      <t>Мероприятие 2.2.1.1.</t>
    </r>
    <r>
      <rPr>
        <sz val="13"/>
        <rFont val="Times New Roman"/>
        <family val="1"/>
        <charset val="204"/>
      </rPr>
      <t xml:space="preserve"> Проведение ремонтных работ и благоустройство территорий в муниципальных образовательных организациях</t>
    </r>
  </si>
  <si>
    <r>
      <rPr>
        <b/>
        <sz val="13"/>
        <rFont val="Times New Roman"/>
        <family val="1"/>
        <charset val="204"/>
      </rPr>
      <t xml:space="preserve">Контрольное событие 40. </t>
    </r>
    <r>
      <rPr>
        <sz val="13"/>
        <rFont val="Times New Roman"/>
        <family val="1"/>
        <charset val="204"/>
      </rPr>
      <t xml:space="preserve">Выполнены текущие ремонтные работы (Акты проверки готовности общеобразовательных организаций к новому учебному году и работе в зимних условиях)
</t>
    </r>
  </si>
  <si>
    <r>
      <rPr>
        <b/>
        <sz val="13"/>
        <rFont val="Times New Roman"/>
        <family val="1"/>
        <charset val="204"/>
      </rPr>
      <t xml:space="preserve">Контрольное событие 41. </t>
    </r>
    <r>
      <rPr>
        <sz val="13"/>
        <rFont val="Times New Roman"/>
        <family val="1"/>
        <charset val="204"/>
      </rPr>
      <t xml:space="preserve">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</si>
  <si>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Мероприятие 2.2.1.2.</t>
    </r>
    <r>
      <rPr>
        <sz val="13"/>
        <rFont val="Times New Roman"/>
        <family val="1"/>
        <charset val="204"/>
      </rPr>
      <t xml:space="preserve"> Мероприятия по обеспечению антитеррористической защищенности образовательных организаций</t>
    </r>
  </si>
  <si>
    <r>
      <rPr>
        <b/>
        <sz val="13"/>
        <rFont val="Times New Roman"/>
        <family val="1"/>
        <charset val="204"/>
      </rPr>
      <t xml:space="preserve">Контрольное событие 42. </t>
    </r>
    <r>
      <rPr>
        <sz val="13"/>
        <rFont val="Times New Roman"/>
        <family val="1"/>
        <charset val="204"/>
      </rPr>
      <t xml:space="preserve">Проведен мониторинг выполнения работ муниципальными общеобразовательными организациями по обеспечению антитеррористической защищенности
</t>
    </r>
  </si>
  <si>
    <r>
      <rPr>
        <b/>
        <sz val="13"/>
        <rFont val="Times New Roman"/>
        <family val="1"/>
        <charset val="204"/>
      </rPr>
      <t xml:space="preserve">Мероприятие 2.2.1.3. </t>
    </r>
    <r>
      <rPr>
        <sz val="13"/>
        <rFont val="Times New Roman"/>
        <family val="1"/>
        <charset val="204"/>
      </rPr>
      <t>Реализация планов по повышению противопожарной безопасности общеобразовательных организаций</t>
    </r>
  </si>
  <si>
    <r>
      <rPr>
        <b/>
        <sz val="13"/>
        <rFont val="Times New Roman"/>
        <family val="1"/>
        <charset val="204"/>
      </rPr>
      <t xml:space="preserve">Контрольное событие 43. </t>
    </r>
    <r>
      <rPr>
        <sz val="13"/>
        <rFont val="Times New Roman"/>
        <family val="1"/>
        <charset val="204"/>
      </rPr>
      <t xml:space="preserve">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
</t>
    </r>
  </si>
  <si>
    <r>
      <rPr>
        <b/>
        <sz val="13"/>
        <rFont val="Times New Roman"/>
        <family val="1"/>
        <charset val="204"/>
      </rPr>
      <t>Мероприятие 2.2.1.4.</t>
    </r>
    <r>
      <rPr>
        <sz val="13"/>
        <rFont val="Times New Roman"/>
        <family val="1"/>
        <charset val="204"/>
      </rPr>
      <t xml:space="preserve"> Обеспечение реализации программ энергосбережения общеобразовательных организаций</t>
    </r>
  </si>
  <si>
    <r>
      <rPr>
        <b/>
        <sz val="13"/>
        <rFont val="Times New Roman"/>
        <family val="1"/>
        <charset val="204"/>
      </rPr>
      <t>Контрольное событие 44.</t>
    </r>
    <r>
      <rPr>
        <sz val="13"/>
        <rFont val="Times New Roman"/>
        <family val="1"/>
        <charset val="204"/>
      </rPr>
      <t xml:space="preserve"> Проведены работ по повышению энергетической эффективности (Приказ об итогах подготовки муниципальных образовательных организаций к новому учебному году)</t>
    </r>
  </si>
  <si>
    <r>
      <rPr>
        <b/>
        <sz val="13"/>
        <rFont val="Times New Roman"/>
        <family val="1"/>
        <charset val="204"/>
      </rPr>
      <t xml:space="preserve">Мероприятие 2.2.1.5. </t>
    </r>
    <r>
      <rPr>
        <sz val="13"/>
        <rFont val="Times New Roman"/>
        <family val="1"/>
        <charset val="204"/>
      </rPr>
      <t xml:space="preserve">Создание условий для маломобильных групп населения
</t>
    </r>
  </si>
  <si>
    <r>
      <rPr>
        <b/>
        <sz val="13"/>
        <rFont val="Times New Roman"/>
        <family val="1"/>
        <charset val="204"/>
      </rPr>
      <t xml:space="preserve">Контрольное событие 45. </t>
    </r>
    <r>
      <rPr>
        <sz val="13"/>
        <rFont val="Times New Roman"/>
        <family val="1"/>
        <charset val="204"/>
      </rPr>
      <t xml:space="preserve">Проведены работ по обустройству беспрепятственного доступа маломобильных групп населения в муниципальные общеобразовательные организации
</t>
    </r>
  </si>
  <si>
    <r>
      <rPr>
        <b/>
        <sz val="13"/>
        <rFont val="Times New Roman"/>
        <family val="1"/>
        <charset val="204"/>
      </rPr>
      <t xml:space="preserve">Мероприятие 2.2.1.6. </t>
    </r>
    <r>
      <rPr>
        <sz val="13"/>
        <rFont val="Times New Roman"/>
        <family val="1"/>
        <charset val="204"/>
      </rPr>
      <t xml:space="preserve">Реализация народных проектов 
в рамках реализации проекта «Народный бюджет» в Республике Коми
</t>
    </r>
  </si>
  <si>
    <r>
      <rPr>
        <b/>
        <sz val="13"/>
        <rFont val="Times New Roman"/>
        <family val="1"/>
        <charset val="204"/>
      </rPr>
      <t xml:space="preserve">Контрольное событие 46. </t>
    </r>
    <r>
      <rPr>
        <sz val="13"/>
        <rFont val="Times New Roman"/>
        <family val="1"/>
        <charset val="204"/>
      </rPr>
      <t xml:space="preserve">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2023 году
</t>
    </r>
  </si>
  <si>
    <r>
      <rPr>
        <b/>
        <sz val="13"/>
        <rFont val="Times New Roman"/>
        <family val="1"/>
        <charset val="204"/>
      </rPr>
      <t xml:space="preserve">Контрольное событие 47. </t>
    </r>
    <r>
      <rPr>
        <sz val="13"/>
        <rFont val="Times New Roman"/>
        <family val="1"/>
        <charset val="204"/>
      </rPr>
      <t xml:space="preserve">Реализованы муниципальными образовательными организациями проекты школьного инициативного бюджетирования «Народный бюджет в школе» в 2023 году
</t>
    </r>
  </si>
  <si>
    <r>
      <rPr>
        <b/>
        <sz val="13"/>
        <rFont val="Times New Roman"/>
        <family val="1"/>
        <charset val="204"/>
      </rPr>
      <t xml:space="preserve">Основное мероприятие 2.2.2. </t>
    </r>
    <r>
      <rPr>
        <sz val="13"/>
        <rFont val="Times New Roman"/>
        <family val="1"/>
        <charset val="204"/>
      </rPr>
      <t>Обеспечение роста уровня оплаты труда педагогических работников организаций дошкольного, общего и дополнительного образования в Республике Коми</t>
    </r>
  </si>
  <si>
    <r>
      <rPr>
        <b/>
        <sz val="13"/>
        <rFont val="Times New Roman"/>
        <family val="1"/>
        <charset val="204"/>
      </rPr>
      <t>Мероприятие 2.2.2.1.</t>
    </r>
    <r>
      <rPr>
        <sz val="13"/>
        <rFont val="Times New Roman"/>
        <family val="1"/>
        <charset val="204"/>
      </rPr>
      <t xml:space="preserve">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</si>
  <si>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rPr>
        <b/>
        <sz val="13"/>
        <rFont val="Times New Roman"/>
        <family val="1"/>
        <charset val="204"/>
      </rPr>
      <t xml:space="preserve">Контрольное событие 48. </t>
    </r>
    <r>
      <rPr>
        <sz val="13"/>
        <rFont val="Times New Roman"/>
        <family val="1"/>
        <charset val="204"/>
      </rPr>
      <t>Сохранен уровнь заработной платы педагогических работников муниципальных общеобразовательных организаций на уровне средней заработной платы по Республике Коми</t>
    </r>
  </si>
  <si>
    <r>
      <rPr>
        <b/>
        <sz val="13"/>
        <rFont val="Times New Roman"/>
        <family val="1"/>
        <charset val="204"/>
      </rPr>
      <t>Основное мероприятие 2.2.3.</t>
    </r>
    <r>
      <rPr>
        <sz val="13"/>
        <rFont val="Times New Roman"/>
        <family val="1"/>
        <charset val="204"/>
      </rPr>
      <t xml:space="preserve"> Повышение оплаты труда отдельных категорий работников в сфере образования</t>
    </r>
  </si>
  <si>
    <r>
      <rPr>
        <b/>
        <sz val="13"/>
        <rFont val="Times New Roman"/>
        <family val="1"/>
        <charset val="204"/>
      </rPr>
      <t xml:space="preserve">Мероприятие 2.2.3.1. </t>
    </r>
    <r>
      <rPr>
        <sz val="13"/>
        <rFont val="Times New Roman"/>
        <family val="1"/>
        <charset val="204"/>
      </rPr>
      <t>Обеспечение соответствия уровня заработной платы педагогических работников муниципальных организаций дополнительного образования детей уровню средней заработной платы по Республике Коми</t>
    </r>
  </si>
  <si>
    <r>
      <rPr>
        <b/>
        <sz val="13"/>
        <rFont val="Times New Roman"/>
        <family val="1"/>
        <charset val="204"/>
      </rPr>
      <t xml:space="preserve">Контрольное событие 49. </t>
    </r>
    <r>
      <rPr>
        <sz val="13"/>
        <rFont val="Times New Roman"/>
        <family val="1"/>
        <charset val="204"/>
      </rPr>
      <t xml:space="preserve">Сохранен уровнь заработной платы педагогических работников муниципальных организаций дополнительного образования детей на уровне средней заработной платы по Республике Коми 
</t>
    </r>
  </si>
  <si>
    <r>
      <t xml:space="preserve">Основное мероприятие 2.2.5. </t>
    </r>
    <r>
      <rPr>
        <sz val="13"/>
        <rFont val="Times New Roman"/>
        <family val="1"/>
        <charset val="204"/>
      </rPr>
      <t>"Строительство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r>
    <r>
      <rPr>
        <b/>
        <sz val="13"/>
        <rFont val="Times New Roman"/>
        <family val="1"/>
        <charset val="204"/>
      </rPr>
      <t xml:space="preserve">
</t>
    </r>
  </si>
  <si>
    <r>
      <t xml:space="preserve">Мероприятие 2.2.5.1. </t>
    </r>
    <r>
      <rPr>
        <sz val="13"/>
        <rFont val="Times New Roman"/>
        <family val="1"/>
        <charset val="204"/>
      </rPr>
      <t>Строительство корпуса школы на территории МОУ "СОШ N 3" по адресу г. Сыктывкар, ул. Тентюковская, 353</t>
    </r>
  </si>
  <si>
    <r>
      <t xml:space="preserve">Контрольное событие 50. </t>
    </r>
    <r>
      <rPr>
        <sz val="13"/>
        <rFont val="Times New Roman"/>
        <family val="1"/>
        <charset val="204"/>
      </rPr>
      <t xml:space="preserve">Получено положительное заключение государственной экспертизы разработанной проектно-сметной документации на строительство корпуса школы на территории МОУ "СОШ N 3" по адресу г. Сыктывкар, ул. Тентюковская, 353
</t>
    </r>
  </si>
  <si>
    <r>
      <t xml:space="preserve">Мероприятие 2.2.5.2. </t>
    </r>
    <r>
      <rPr>
        <sz val="13"/>
        <rFont val="Times New Roman"/>
        <family val="1"/>
        <charset val="204"/>
      </rPr>
      <t>Строительство корпуса школы на территории МАОУ "СОШ N 38" по адресу г. Сыктывкар, ул. Коммунистическая, 74</t>
    </r>
  </si>
  <si>
    <r>
      <rPr>
        <b/>
        <sz val="13"/>
        <rFont val="Times New Roman"/>
        <family val="1"/>
        <charset val="204"/>
      </rPr>
      <t xml:space="preserve">Контрольное событие 51. </t>
    </r>
    <r>
      <rPr>
        <sz val="13"/>
        <rFont val="Times New Roman"/>
        <family val="1"/>
        <charset val="204"/>
      </rPr>
      <t xml:space="preserve">Получено положительное заключение государственной экспертизы разработанной проектно-сметной документации на строительство корпуса школы на территории МАОУ "СОШ N 38" по адресу г. Сыктывкар, ул. Коммунистическая, 74
</t>
    </r>
  </si>
  <si>
    <r>
      <t xml:space="preserve">Мероприятие 2.2.5.3. </t>
    </r>
    <r>
      <rPr>
        <sz val="13"/>
        <rFont val="Times New Roman"/>
        <family val="1"/>
        <charset val="204"/>
      </rPr>
      <t>Строительство школы по ул. 1-я линия, 4, мкр. Емваль, Эжвинского района, г. Сыктывкар, Республики Коми</t>
    </r>
  </si>
  <si>
    <r>
      <rPr>
        <b/>
        <sz val="13"/>
        <rFont val="Times New Roman"/>
        <family val="1"/>
        <charset val="204"/>
      </rPr>
      <t xml:space="preserve">Контрольное событие 52. </t>
    </r>
    <r>
      <rPr>
        <sz val="13"/>
        <rFont val="Times New Roman"/>
        <family val="1"/>
        <charset val="204"/>
      </rPr>
      <t xml:space="preserve">Проведены работы по подготовке проектно-сметной документации по строительству школы по ул. 1-я линия, 4, мкр. Емваль, Эжвинского района, г. Сыктывкар, Республики Коми
</t>
    </r>
  </si>
  <si>
    <r>
      <rPr>
        <b/>
        <sz val="13"/>
        <rFont val="Times New Roman"/>
        <family val="1"/>
        <charset val="204"/>
      </rPr>
      <t>Основное мероприятие 2.2.6.</t>
    </r>
    <r>
      <rPr>
        <sz val="13"/>
        <rFont val="Times New Roman"/>
        <family val="1"/>
        <charset val="204"/>
      </rPr>
      <t xml:space="preserve">  Реализация отдельных мероприятий регионального проекта "Цифровая образовательная среда"</t>
    </r>
  </si>
  <si>
    <r>
      <rPr>
        <b/>
        <sz val="13"/>
        <rFont val="Times New Roman"/>
        <family val="1"/>
        <charset val="204"/>
      </rPr>
      <t>Мероприятие 2.2.6.1.</t>
    </r>
    <r>
      <rPr>
        <sz val="13"/>
        <rFont val="Times New Roman"/>
        <family val="1"/>
        <charset val="204"/>
      </rPr>
      <t xml:space="preserve"> Обеспечение образовательных организаций Интернет-соединением со скоростью не менее 100 Мб/с</t>
    </r>
  </si>
  <si>
    <r>
      <rPr>
        <b/>
        <sz val="13"/>
        <rFont val="Times New Roman"/>
        <family val="1"/>
        <charset val="204"/>
      </rPr>
      <t xml:space="preserve">Контрольное событие 53. </t>
    </r>
    <r>
      <rPr>
        <sz val="13"/>
        <rFont val="Times New Roman"/>
        <family val="1"/>
        <charset val="204"/>
      </rPr>
      <t>Проведен мониторинг скорости Интернет-соединения в образовательных организациях</t>
    </r>
  </si>
  <si>
    <r>
      <t xml:space="preserve">Основное мероприятие 2.2.8. </t>
    </r>
    <r>
      <rPr>
        <sz val="13"/>
        <rFont val="Times New Roman"/>
        <family val="1"/>
        <charset val="204"/>
      </rPr>
      <t>Обеспечение персонифицированного финансирования дополнительного образования детей</t>
    </r>
  </si>
  <si>
    <r>
      <rPr>
        <b/>
        <sz val="13"/>
        <rFont val="Times New Roman"/>
        <family val="1"/>
        <charset val="204"/>
      </rPr>
      <t xml:space="preserve">Мероприятие 2.2.8.1. </t>
    </r>
    <r>
      <rPr>
        <sz val="13"/>
        <rFont val="Times New Roman"/>
        <family val="1"/>
        <charset val="204"/>
      </rPr>
      <t>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r>
  </si>
  <si>
    <r>
      <rPr>
        <b/>
        <sz val="13"/>
        <rFont val="Times New Roman"/>
        <family val="1"/>
        <charset val="204"/>
      </rPr>
      <t xml:space="preserve">Контрольное событие 54. </t>
    </r>
    <r>
      <rPr>
        <sz val="13"/>
        <rFont val="Times New Roman"/>
        <family val="1"/>
        <charset val="204"/>
      </rPr>
      <t xml:space="preserve">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
</t>
    </r>
  </si>
  <si>
    <r>
      <rPr>
        <b/>
        <sz val="13"/>
        <rFont val="Times New Roman"/>
        <family val="1"/>
        <charset val="204"/>
      </rPr>
      <t xml:space="preserve">Основное мероприятие 2.2.9.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</si>
  <si>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Контрольное событие 55. </t>
    </r>
    <r>
      <rPr>
        <sz val="13"/>
        <rFont val="Times New Roman"/>
        <family val="1"/>
        <charset val="204"/>
      </rPr>
      <t xml:space="preserve">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r>
  </si>
  <si>
    <r>
      <rPr>
        <b/>
        <sz val="13"/>
        <rFont val="Times New Roman"/>
        <family val="1"/>
        <charset val="204"/>
      </rPr>
      <t xml:space="preserve">Основное мероприятие 3.1.1. </t>
    </r>
    <r>
      <rPr>
        <sz val="13"/>
        <rFont val="Times New Roman"/>
        <family val="1"/>
        <charset val="204"/>
      </rPr>
      <t>Осуществление процесса оздоровления и отдыха детей</t>
    </r>
  </si>
  <si>
    <r>
      <rPr>
        <b/>
        <sz val="13"/>
        <rFont val="Times New Roman"/>
        <family val="1"/>
        <charset val="204"/>
      </rPr>
      <t>Мероприятие 3.1.1.1.</t>
    </r>
    <r>
      <rPr>
        <sz val="13"/>
        <rFont val="Times New Roman"/>
        <family val="1"/>
        <charset val="204"/>
      </rPr>
      <t xml:space="preserve"> Проведение оздоровительной кампании детей</t>
    </r>
  </si>
  <si>
    <r>
      <rPr>
        <b/>
        <sz val="13"/>
        <rFont val="Times New Roman"/>
        <family val="1"/>
        <charset val="204"/>
      </rPr>
      <t xml:space="preserve">Контрольное событие 56. </t>
    </r>
    <r>
      <rPr>
        <sz val="13"/>
        <rFont val="Times New Roman"/>
        <family val="1"/>
        <charset val="204"/>
      </rPr>
      <t xml:space="preserve">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
</t>
    </r>
  </si>
  <si>
    <r>
      <rPr>
        <b/>
        <sz val="13"/>
        <rFont val="Times New Roman"/>
        <family val="1"/>
        <charset val="204"/>
      </rPr>
      <t xml:space="preserve">Контрольное событие 57. </t>
    </r>
    <r>
      <rPr>
        <sz val="13"/>
        <rFont val="Times New Roman"/>
        <family val="1"/>
        <charset val="204"/>
      </rPr>
      <t xml:space="preserve">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t>
    </r>
  </si>
  <si>
    <r>
      <rPr>
        <b/>
        <sz val="13"/>
        <rFont val="Times New Roman"/>
        <family val="1"/>
        <charset val="204"/>
      </rPr>
      <t>Основное мероприятие 3.2.1.</t>
    </r>
    <r>
      <rPr>
        <sz val="13"/>
        <rFont val="Times New Roman"/>
        <family val="1"/>
        <charset val="204"/>
      </rPr>
      <t xml:space="preserve"> Реализация отдельных мероприятий регионального проекта "Социальная активность"</t>
    </r>
  </si>
  <si>
    <r>
      <rPr>
        <b/>
        <sz val="13"/>
        <rFont val="Times New Roman"/>
        <family val="1"/>
        <charset val="204"/>
      </rPr>
      <t>Мероприятие 3.2.1.1</t>
    </r>
    <r>
      <rPr>
        <i/>
        <sz val="13"/>
        <rFont val="Times New Roman"/>
        <family val="1"/>
        <charset val="204"/>
      </rPr>
      <t xml:space="preserve">. </t>
    </r>
    <r>
      <rPr>
        <sz val="13"/>
        <rFont val="Times New Roman"/>
        <family val="1"/>
        <charset val="204"/>
      </rPr>
      <t>Развитие деятельности общественных и иных объединений</t>
    </r>
  </si>
  <si>
    <r>
      <t xml:space="preserve">Контрольное событие 58. </t>
    </r>
    <r>
      <rPr>
        <sz val="13"/>
        <rFont val="Times New Roman"/>
        <family val="1"/>
        <charset val="204"/>
      </rPr>
      <t xml:space="preserve">Организованы молодежные форумы, слеты, сборы </t>
    </r>
    <r>
      <rPr>
        <b/>
        <sz val="13"/>
        <rFont val="Times New Roman"/>
        <family val="1"/>
        <charset val="204"/>
      </rPr>
      <t xml:space="preserve">
</t>
    </r>
  </si>
  <si>
    <r>
      <rPr>
        <b/>
        <sz val="13"/>
        <rFont val="Times New Roman"/>
        <family val="1"/>
        <charset val="204"/>
      </rPr>
      <t xml:space="preserve">Контрольное событие 59. </t>
    </r>
    <r>
      <rPr>
        <sz val="13"/>
        <rFont val="Times New Roman"/>
        <family val="1"/>
        <charset val="204"/>
      </rPr>
      <t xml:space="preserve">Обеспечена деятельность муниципального Центра волонтерства и добровольчества (охват добровольческой деятельности не менее 16 % от общего числа детей и молодежи)
</t>
    </r>
  </si>
  <si>
    <r>
      <rPr>
        <b/>
        <sz val="13"/>
        <rFont val="Times New Roman"/>
        <family val="1"/>
        <charset val="204"/>
      </rPr>
      <t xml:space="preserve">Основное мероприятие 3.3.1. </t>
    </r>
    <r>
      <rPr>
        <sz val="13"/>
        <rFont val="Times New Roman"/>
        <family val="1"/>
        <charset val="204"/>
      </rPr>
      <t xml:space="preserve">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у подрастающего поколения уважительного отношения ко всем этносам и религиям, формированию правовых, культурных и нравственных ценностей, стойкого неприятия идеологии терроризма и экстремизма среди молодежи
</t>
    </r>
  </si>
  <si>
    <r>
      <rPr>
        <b/>
        <sz val="13"/>
        <rFont val="Times New Roman"/>
        <family val="1"/>
        <charset val="204"/>
      </rPr>
      <t>Мероприятие 3.3.1.1.</t>
    </r>
    <r>
      <rPr>
        <sz val="13"/>
        <rFont val="Times New Roman"/>
        <family val="1"/>
        <charset val="204"/>
      </rPr>
      <t xml:space="preserve"> Организация участия во Всероссийских и республиканских патриотических акциях, предоставление грантов по поддержке молодежных инициатив</t>
    </r>
  </si>
  <si>
    <r>
      <rPr>
        <b/>
        <sz val="13"/>
        <rFont val="Times New Roman"/>
        <family val="1"/>
        <charset val="204"/>
      </rPr>
      <t xml:space="preserve">Контрольное событие 60. </t>
    </r>
    <r>
      <rPr>
        <sz val="13"/>
        <rFont val="Times New Roman"/>
        <family val="1"/>
        <charset val="204"/>
      </rPr>
      <t xml:space="preserve">Участие во Всероссийских и республиканских патриотических акциях 
</t>
    </r>
  </si>
  <si>
    <r>
      <rPr>
        <b/>
        <sz val="13"/>
        <rFont val="Times New Roman"/>
        <family val="1"/>
        <charset val="204"/>
      </rPr>
      <t xml:space="preserve">Контрольное событие 61. </t>
    </r>
    <r>
      <rPr>
        <sz val="13"/>
        <rFont val="Times New Roman"/>
        <family val="1"/>
        <charset val="204"/>
      </rPr>
      <t xml:space="preserve">Проведены мероприятия, направленные на гражданское и военно-патриотическое воспитание молодежи, обеспечена деятельность военно-патриотических клубов 
</t>
    </r>
  </si>
  <si>
    <r>
      <rPr>
        <b/>
        <sz val="13"/>
        <rFont val="Times New Roman"/>
        <family val="1"/>
        <charset val="204"/>
      </rPr>
      <t xml:space="preserve">Контрольное событие 62. </t>
    </r>
    <r>
      <rPr>
        <sz val="13"/>
        <rFont val="Times New Roman"/>
        <family val="1"/>
        <charset val="204"/>
      </rPr>
      <t xml:space="preserve">Обеспечение проведенния фестивалей, конкурсов, форумов и конференций (не менее 10 мероприятий), обеспечение деятельности РДШ
</t>
    </r>
  </si>
  <si>
    <r>
      <rPr>
        <b/>
        <sz val="13"/>
        <rFont val="Times New Roman"/>
        <family val="1"/>
        <charset val="204"/>
      </rPr>
      <t>Основное мероприятие 3.4.1.</t>
    </r>
    <r>
      <rPr>
        <sz val="13"/>
        <rFont val="Times New Roman"/>
        <family val="1"/>
        <charset val="204"/>
      </rPr>
      <t xml:space="preserve"> Создание условий для выявления и поддержки талантливой молодежи, поддержки общественно значимых инициатив и проектов</t>
    </r>
  </si>
  <si>
    <r>
      <rPr>
        <b/>
        <sz val="13"/>
        <rFont val="Times New Roman"/>
        <family val="1"/>
        <charset val="204"/>
      </rPr>
      <t xml:space="preserve">Мероприятие 3.4.1.1. </t>
    </r>
    <r>
      <rPr>
        <sz val="13"/>
        <rFont val="Times New Roman"/>
        <family val="1"/>
        <charset val="204"/>
      </rPr>
      <t>Обеспечение реализации мероприятий по выполнению учреждением по организации работы с молодежью муниципального задания</t>
    </r>
  </si>
  <si>
    <r>
      <rPr>
        <b/>
        <sz val="13"/>
        <rFont val="Times New Roman"/>
        <family val="1"/>
        <charset val="204"/>
      </rPr>
      <t xml:space="preserve">Контрольное событие 63. </t>
    </r>
    <r>
      <rPr>
        <sz val="13"/>
        <rFont val="Times New Roman"/>
        <family val="1"/>
        <charset val="204"/>
      </rPr>
      <t xml:space="preserve">Обеспечено функционирование муниципального учреждения по организации работы с молодежью (отчет о выполнении муниципального задания)
</t>
    </r>
  </si>
  <si>
    <r>
      <rPr>
        <b/>
        <sz val="13"/>
        <rFont val="Times New Roman"/>
        <family val="1"/>
        <charset val="204"/>
      </rPr>
      <t>Мероприятие 3.4.1.2.</t>
    </r>
    <r>
      <rPr>
        <sz val="13"/>
        <rFont val="Times New Roman"/>
        <family val="1"/>
        <charset val="204"/>
      </rPr>
      <t xml:space="preserve"> Поддержка талантливой молодежи и одаренных учащихся </t>
    </r>
  </si>
  <si>
    <r>
      <rPr>
        <b/>
        <sz val="13"/>
        <rFont val="Times New Roman"/>
        <family val="1"/>
        <charset val="204"/>
      </rPr>
      <t xml:space="preserve">Контрольное событие 64. </t>
    </r>
    <r>
      <rPr>
        <sz val="13"/>
        <rFont val="Times New Roman"/>
        <family val="1"/>
        <charset val="204"/>
      </rPr>
      <t xml:space="preserve">Своевременно обеспечены ежемесячные выплаты стипендий учащимся 
</t>
    </r>
  </si>
  <si>
    <r>
      <rPr>
        <b/>
        <sz val="13"/>
        <rFont val="Times New Roman"/>
        <family val="1"/>
        <charset val="204"/>
      </rPr>
      <t xml:space="preserve">Основное мероприятие 3.5.1.   </t>
    </r>
    <r>
      <rPr>
        <sz val="13"/>
        <rFont val="Times New Roman"/>
        <family val="1"/>
        <charset val="204"/>
      </rPr>
      <t>Проведение комплекса мероприятий для мотивирования детей и молодежи по формированию здорового образа жизни</t>
    </r>
  </si>
  <si>
    <r>
      <t xml:space="preserve">Мероприятие 3.5.1.1. </t>
    </r>
    <r>
      <rPr>
        <sz val="13"/>
        <rFont val="Times New Roman"/>
        <family val="1"/>
        <charset val="204"/>
      </rPr>
      <t>Реализация комплекса мер по профилактике безнадзорности и правонарушений среди несовершеннолетних</t>
    </r>
  </si>
  <si>
    <r>
      <rPr>
        <b/>
        <sz val="13"/>
        <rFont val="Times New Roman"/>
        <family val="1"/>
        <charset val="204"/>
      </rPr>
      <t xml:space="preserve">Контрольное событие 65. </t>
    </r>
    <r>
      <rPr>
        <sz val="13"/>
        <rFont val="Times New Roman"/>
        <family val="1"/>
        <charset val="204"/>
      </rPr>
      <t xml:space="preserve">Проведены мероприятия, направленные на здоровый образ жизни и профилактику асоциальных проявлений среди несовершеннолетних
</t>
    </r>
  </si>
  <si>
    <r>
      <rPr>
        <b/>
        <sz val="13"/>
        <rFont val="Times New Roman"/>
        <family val="1"/>
        <charset val="204"/>
      </rPr>
      <t xml:space="preserve">Контрольное событие 66. </t>
    </r>
    <r>
      <rPr>
        <sz val="13"/>
        <rFont val="Times New Roman"/>
        <family val="1"/>
        <charset val="204"/>
      </rPr>
      <t xml:space="preserve">Организована деятельность школьных спортивных клубов (не менее 28 клубов)
</t>
    </r>
  </si>
  <si>
    <r>
      <rPr>
        <b/>
        <sz val="13"/>
        <rFont val="Times New Roman"/>
        <family val="1"/>
        <charset val="204"/>
      </rPr>
      <t>Основное мероприятие 4.1.1.</t>
    </r>
    <r>
      <rPr>
        <sz val="13"/>
        <rFont val="Times New Roman"/>
        <family val="1"/>
        <charset val="204"/>
      </rPr>
      <t xml:space="preserve"> Обеспечение функций муниципальных органов, в том числе территориальных органов</t>
    </r>
  </si>
  <si>
    <r>
      <rPr>
        <b/>
        <sz val="13"/>
        <rFont val="Times New Roman"/>
        <family val="1"/>
        <charset val="204"/>
      </rPr>
      <t>Основное мероприятие 4.1.2.</t>
    </r>
    <r>
      <rPr>
        <sz val="13"/>
        <rFont val="Times New Roman"/>
        <family val="1"/>
        <charset val="204"/>
      </rPr>
      <t xml:space="preserve"> Реализация прочих функций, связанных с муниципальным управлением</t>
    </r>
  </si>
  <si>
    <r>
      <rPr>
        <b/>
        <sz val="13"/>
        <rFont val="Times New Roman"/>
        <family val="1"/>
        <charset val="204"/>
      </rPr>
      <t>Основное мероприятие 4.1.3.</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</si>
  <si>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 xml:space="preserve">Основное мероприятие 4.1.4.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</si>
  <si>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4.1.5. </t>
    </r>
    <r>
      <rPr>
        <sz val="13"/>
        <rFont val="Times New Roman"/>
        <family val="1"/>
        <charset val="204"/>
      </rPr>
      <t>Создание условий для функционирования муниципальных учреждений (организаций)</t>
    </r>
  </si>
  <si>
    <t xml:space="preserve">Имеется  1  предписание органов Госпожнадзора  по 1 учреждению.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 проведен своевременно 09.01.2023 г., 03.02.2023, 03.03.2023, 03.05.2023, 05.06.2023
Согласно  мониторингу, с начала года выполнены замечания по 6 предписаниям по 5 учреждениям. Предписаний с истекшим сроком по предписаниям Госпожнадзора по детским садам не имеется. </t>
  </si>
  <si>
    <t>Мониторинг объема оказания услуг психолого-педагогической, методической и консультативной помощи родителям (законным представителям) проведен - 13.01.2023, 15.02.2023, 15.03.2023, 14.04.2023, 15.05.2023, 15.06.2023. Согласно мониторинга от 15.06.2023 плановые значения по количеству и видам оказанных услуг достигнуты.</t>
  </si>
  <si>
    <t xml:space="preserve">05.04.2023 г. за 1 квартал 2023 г. подготовлен 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</si>
  <si>
    <t xml:space="preserve">            Наименование муниципальной программы: "Развитие образования"
                     отчетный период: 6 месяцев 2023 г.
</t>
  </si>
  <si>
    <t xml:space="preserve">По состоянию на 30.06.2023 обеспечено функционирование 8 мунципальных организаций дополнительного образования с общим охватом более 19 тысяч учащихся.  По итогам 6 месяцев 2023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</si>
  <si>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1 полугодия 2023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</si>
  <si>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В  период весенних, летних каникул работали 35 детских оздоровительных лагерей с дневным пребыванием, 18 лагерей труда и отдыха с охватом 8790 детей, в том числе 1177 детей, находящихся в ТЖС. Отчет о проведении оздоровительной кампании вносится в ПК АРИСМО по состоянию на 01 число каждого месяца.</t>
  </si>
  <si>
    <t>В 1 полугодии 2023 года в детские лагеря - на территории Республики Коми и Черноморского побережья выехали 549 детей.</t>
  </si>
  <si>
    <t>На базе муниципальных образовательных организаций  функционирует 38 школьных спортивных клубов  (100%), с общим охватом 6560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муниципальный этап соревнований по шахматам "Белая ладья", соревнования по настольному теннису в рамках городской Спартакиады среди обучающихся МОО, Зимний фестиваль ВФСК ГТО, Летний фестиваль среди учащихся МОО. Учащиеся приняли участие в муниципальном этапе Всеросийских спортивных соревнованиях школьников "Президенские состязания", акция "С днем рождения ГТО", посвященная возрождения Всероссийского комплекса ГТО. С общим охватом более 22 тыс. учащихся.</t>
  </si>
  <si>
    <t xml:space="preserve">В 1 полугодии в МОО проведены следующие  мероприятия: городские соревнования 
в рамках Спартакиады среди учащихся муниципальных организаций дополнительного образования в 2022-2023 учебный год (с января по май 2023 года прошли соревнования по видам спорта: мини-футболу, баскетболу, волейболу, акробатике, художественной гимнастике, настольному тенниус, шахматам, танцевальной аэробике, каратэ, пауэрлифтингу, с общим охватом 1010 учащихся), зимний фестиваль ГТО среди учащихся и работников образовательных организаций, Летний фестиваль ГТО среди учащихся муниципальных образовательных организаций, муниципальная Акция "Зарядка с чемпионом", посвященная возрождению  ВФСК ГТО, муниципальный этап Всероссийской акции "Физическая культура и спорт - альтернатива пагубным привычкам". Охват составил более 30 тыс.учащихся.  </t>
  </si>
  <si>
    <t>В результате мониторинга скорости Интернет-соединения в общеобразовательных организациях, проведенного в мае 2023 года,  выявлено, что во всех 37 МОО г. Сыктывкара скорость Интернет соединения составляет не менее 100 Мбит/с.</t>
  </si>
  <si>
    <t xml:space="preserve">В соответствии с приказами  управления образования АМО ГО  "Сыктывкар" от 27.09.2022 № 847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-руководителя администрации", от 21.10.2022 № 960 "О внесение изменений в приказ управления образования администрации МО ГО «Сыктывкар» от 29.09.2022 № 847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2022 года по 31 мая 2023 года в размере 1000 рублей получили 144 учащимся 11-х классов, 26 учащимся муниципальных организаций дополнительного  образования.                                                              </t>
  </si>
  <si>
    <t>Мониторинг выполнения муниципального задания муниципальными дошкольными образовательными организациями проведен своевременно 12.04.2023 г.
Проведенный анализ выполнения образовательными учреждениями муниципальных заданий в целом показывает, что муниципальное задание:
- Выполнено в полном объеме в 41-ом образовательном учреждении:(процент исполнения муниципального задания в данном учреждении составляет больше либо ровно 100%); 
- Выполнено в 18-ти образовательных учреждениях:(процент исполнения муниципальных заданий в данных учреждениях составляет от 95% до 100%); 
- В целом выполнено - таких образовательных учреждении нет (процент исполнения муниципального задания в данном учреждении составляет от 90% до 100%); 
- Образовательных учреждений, не выполнивших муниципальные задания (процент исполнения муниципальных заданий составляет от 90% до 85%), не имеется.</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</si>
  <si>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проведен своевременно 12.04.2023 г.
Проведенный анализ показал, что муниципальное задание «Выполнено в полном объеме».</t>
  </si>
  <si>
    <t>Мониторинг средней заработной платы педагогических работников муниципальных дошкольных образовательных организаций проведен своевременно 07.07.2023 г.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01.07.2023 года составила 47 277,12 руб., что соответствует 101,9 %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</si>
  <si>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Мониторинг кредиторской задолженности по оплате муниципальными дошкольными образовательными организациями расходов по коммунальным услугам проведен своевременно 10.07.2023г. Просроченная задолженность по оплате коммунальных услуг во всех муниципальных дошкольных образовательных организациях отсутствует.</t>
  </si>
  <si>
    <r>
      <t xml:space="preserve">Мероприятие 1.1.9.1. </t>
    </r>
    <r>
      <rPr>
        <sz val="13"/>
        <rFont val="Times New Roman"/>
        <family val="1"/>
        <charset val="204"/>
      </rPr>
      <t xml:space="preserve">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не превышающую максимальный размер родительской платы, установленной для муниципальных дошкольных образовательных организаций  
 </t>
    </r>
    <r>
      <rPr>
        <b/>
        <sz val="13"/>
        <rFont val="Times New Roman"/>
        <family val="1"/>
        <charset val="204"/>
      </rPr>
      <t xml:space="preserve">
</t>
    </r>
  </si>
  <si>
    <t xml:space="preserve"> За 1 полугодие 2023 г. принято и своевременно рассмотрено 3 815 заявлений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</si>
  <si>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За 1 полугодие 2023 г. своевременно выдано 3 249  уведомлений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516 уведомлений об отказе в предоставлении муниципальной услуги.</t>
  </si>
  <si>
    <t>05.04.2023 за 1 квартал 2023 г. подготовлен отчет  о расходовании средств на приобретение основных средств и материальных запасов для оснащения  3-х дошкольных групп на 60 детей в жилом комплексе "Платон". Исполнено на 80% приобретение основных средств и материальных запасов для оснащения 3 дошкольных групп корпуса № 3  муниципального автономного дошкольного образовательного учреждения "Детский сад № 104".</t>
  </si>
  <si>
    <t>05.04.2023 г. за 1 квартал 2023 г. подготовлен отчет  о расходовании средств на приобретение основных средств и материальных запасов для оснащения дошкольных групп на 270 мест в мкр. Кочпон - Чит. Исполнено на 90% приобретение основных средств и материальных запасов для оснащения корпуса №2 муниципального автономного дошкольного образовательного учреждения "Детский сад № 5" .</t>
  </si>
  <si>
    <t xml:space="preserve">Ежемесячная  денежная  компенсация за 1 полугодие 2023 г. предоставлена 87 получателям. По состоянию на 01.07.2023 просроченной задолженности по выплате денежной компенсации нет. </t>
  </si>
  <si>
    <t>*Суммы кассовых исполнений, отраженные в мониторинге за 1 полугодие 2023 года превышают плановые суммы плана реализации муниципальной программы МО ГО "Сыктывкар "Развитие образования" на 2023 год по следующим причинам:</t>
  </si>
  <si>
    <t>1. По Основному мероприятию 1.1.6 (Мероприятие 1.1.6.1), по Основному мероприятию 2.2.1 (Мероприятие 2.2.1.1) в связи с поступлением межбюджетных трансфертов.</t>
  </si>
  <si>
    <t>2. По Мероприятию 1.1.6.3 - не отражена в плане реализации на 2023 год сумма РБ -  800,0 тыс. руб., МБ - 88,9  по которому прошло кассовое исполнение за 1 полугодие 2023 года на сумму 888,9 тыс. руб.</t>
  </si>
  <si>
    <t>3. По Мероприятию 1.1.6.4 - не отражена в плане реализации на 2023 год сумма МБ - 2000,0 по которому прошло кассовое исполнение за 1 полугодие 2023 года на сумму 2000,0 тыс. руб.</t>
  </si>
  <si>
    <t>4. По Мероприятию 1.1.6.5 - не отражена в плане реализации на 2023 год сумма МБ - 14000,0 по которому прошло кассовое исполнение за 1 полугодие 2023 года на сумму 14000,0 тыс. руб.</t>
  </si>
  <si>
    <t>5. По Мероприятию 2.2.1.3 - не отражена в плане реализации на 2023 год сумма РБ -  1414,3 тыс. руб., МБ - 2174,5  по которому прошло кассовое исполнение за 1 полугодие 2023 года на сумму 3588,8 тыс. руб.</t>
  </si>
  <si>
    <t>6. По Мероприятию 2.2.1.6 - не отражена в плане реализации на 2023 год сумма РБ - 3061,4 тыс. руб., МБ - 340,2  по которому прошло кассовое исполнение за 1 полугодие 2023 года на сумму 3401,6 тыс. руб.</t>
  </si>
  <si>
    <r>
      <t xml:space="preserve"> В  1 полугодии 2023 г. услуга по реализации основных общеобразовательных программ оказана</t>
    </r>
    <r>
      <rPr>
        <b/>
        <sz val="12"/>
        <rFont val="Times New Roman"/>
        <family val="1"/>
        <charset val="204"/>
      </rPr>
      <t xml:space="preserve"> 33838 </t>
    </r>
    <r>
      <rPr>
        <sz val="12"/>
        <rFont val="Times New Roman"/>
        <family val="1"/>
        <charset val="204"/>
      </rPr>
      <t>учащимся в 37 общеобразовательных организациях. На  01.07.2023г. отчет о выполнении муниципального задания подготовлен всеми организациями.</t>
    </r>
  </si>
  <si>
    <r>
      <t xml:space="preserve">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t>
    </r>
    <r>
      <rPr>
        <b/>
        <sz val="14"/>
        <color indexed="17"/>
        <rFont val="Times New Roman"/>
        <family val="1"/>
        <charset val="204"/>
      </rPr>
      <t>эффективной</t>
    </r>
    <r>
      <rPr>
        <b/>
        <sz val="14"/>
        <rFont val="Times New Roman"/>
        <family val="1"/>
        <charset val="204"/>
      </rPr>
      <t xml:space="preserve"> по итогам реализации за 6 месяцев 2023 года
Эффективность = ((0/0)+(21/21)+(4 068 792,6/ 6 799 133,1)) / 3 *100%= 53,3 % (эффективна, если больше или равно 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</si>
</sst>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_-* #,##0.0\ _₽_-;\-* #,##0.0\ _₽_-;_-* &quot;-&quot;?\ _₽_-;_-@_-"/>
    <numFmt numFmtId="166" formatCode="#,##0.0"/>
  </numFmts>
  <fonts count="26" x14ac:knownFonts="1">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2"/>
      <name val="Times New Roman"/>
      <family val="1"/>
      <charset val="204"/>
    </font>
    <font>
      <sz val="12"/>
      <name val="Calibri"/>
      <family val="2"/>
      <charset val="204"/>
      <scheme val="minor"/>
    </font>
    <font>
      <b/>
      <sz val="12"/>
      <name val="Times New Roman"/>
      <family val="1"/>
      <charset val="204"/>
    </font>
    <font>
      <sz val="10"/>
      <name val="Arial"/>
      <family val="2"/>
      <charset val="204"/>
    </font>
    <font>
      <sz val="11"/>
      <name val="Calibri"/>
      <family val="2"/>
      <charset val="204"/>
      <scheme val="minor"/>
    </font>
    <font>
      <sz val="11"/>
      <name val="Times New Roman"/>
      <family val="1"/>
      <charset val="204"/>
    </font>
    <font>
      <b/>
      <sz val="14"/>
      <name val="Times New Roman"/>
      <family val="1"/>
      <charset val="204"/>
    </font>
    <font>
      <b/>
      <sz val="14"/>
      <color indexed="17"/>
      <name val="Times New Roman"/>
      <family val="1"/>
      <charset val="204"/>
    </font>
    <font>
      <b/>
      <sz val="14"/>
      <color theme="1"/>
      <name val="Times New Roman"/>
      <family val="1"/>
      <charset val="204"/>
    </font>
    <font>
      <sz val="12"/>
      <color theme="1"/>
      <name val="Times New Roman"/>
      <family val="1"/>
      <charset val="204"/>
    </font>
    <font>
      <sz val="10"/>
      <color rgb="FF000000"/>
      <name val="Arial"/>
      <family val="2"/>
      <charset val="204"/>
    </font>
    <font>
      <sz val="14"/>
      <color theme="1"/>
      <name val="Calibri"/>
      <family val="2"/>
      <charset val="204"/>
      <scheme val="minor"/>
    </font>
    <font>
      <sz val="14"/>
      <color theme="1"/>
      <name val="Times New Roman"/>
      <family val="1"/>
      <charset val="204"/>
    </font>
    <font>
      <sz val="10"/>
      <color rgb="FF000000"/>
      <name val="Arial"/>
      <family val="2"/>
      <charset val="204"/>
    </font>
    <font>
      <b/>
      <sz val="13"/>
      <name val="Times New Roman"/>
      <family val="1"/>
      <charset val="204"/>
    </font>
    <font>
      <sz val="13"/>
      <name val="Times New Roman"/>
      <family val="1"/>
      <charset val="204"/>
    </font>
    <font>
      <sz val="13"/>
      <color theme="1"/>
      <name val="Times New Roman"/>
      <family val="1"/>
      <charset val="204"/>
    </font>
    <font>
      <sz val="13"/>
      <color theme="1"/>
      <name val="Calibri"/>
      <family val="2"/>
      <charset val="204"/>
      <scheme val="minor"/>
    </font>
    <font>
      <sz val="13"/>
      <name val="Calibri"/>
      <family val="2"/>
      <charset val="204"/>
      <scheme val="minor"/>
    </font>
    <font>
      <b/>
      <sz val="13"/>
      <color theme="1"/>
      <name val="Times New Roman"/>
      <family val="1"/>
      <charset val="204"/>
    </font>
    <font>
      <i/>
      <sz val="13"/>
      <name val="Times New Roman"/>
      <family val="1"/>
      <charset val="204"/>
    </font>
    <font>
      <sz val="14"/>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9D9D9"/>
      </left>
      <right style="thin">
        <color rgb="FFBFBFBF"/>
      </right>
      <top/>
      <bottom style="thin">
        <color rgb="FFD9D9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6">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6" fillId="0" borderId="0"/>
    <xf numFmtId="4" fontId="13" fillId="0" borderId="13">
      <alignment horizontal="right" vertical="top" shrinkToFit="1"/>
    </xf>
    <xf numFmtId="4" fontId="16" fillId="0" borderId="13">
      <alignment horizontal="right" vertical="top" shrinkToFit="1"/>
    </xf>
  </cellStyleXfs>
  <cellXfs count="325">
    <xf numFmtId="0" fontId="0" fillId="0" borderId="0" xfId="0"/>
    <xf numFmtId="0" fontId="4" fillId="2" borderId="0" xfId="0" applyFont="1" applyFill="1" applyAlignment="1">
      <alignment horizontal="left" vertical="top"/>
    </xf>
    <xf numFmtId="0" fontId="3"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7" fillId="2" borderId="0" xfId="0" applyFont="1" applyFill="1"/>
    <xf numFmtId="165" fontId="7" fillId="2" borderId="0" xfId="0" applyNumberFormat="1" applyFont="1" applyFill="1"/>
    <xf numFmtId="164" fontId="7" fillId="2" borderId="0" xfId="0" applyNumberFormat="1" applyFont="1" applyFill="1"/>
    <xf numFmtId="0" fontId="8" fillId="2" borderId="0" xfId="0" applyFont="1" applyFill="1"/>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center"/>
    </xf>
    <xf numFmtId="0" fontId="7" fillId="2" borderId="0" xfId="0" applyFont="1" applyFill="1" applyBorder="1"/>
    <xf numFmtId="164" fontId="7" fillId="2" borderId="0" xfId="0" applyNumberFormat="1" applyFont="1" applyFill="1" applyBorder="1"/>
    <xf numFmtId="2" fontId="9" fillId="0" borderId="0" xfId="0" applyNumberFormat="1" applyFont="1" applyFill="1" applyBorder="1" applyAlignment="1">
      <alignment vertical="top" wrapText="1"/>
    </xf>
    <xf numFmtId="0" fontId="11" fillId="0" borderId="0" xfId="0" applyFont="1" applyFill="1" applyBorder="1" applyAlignment="1">
      <alignment wrapText="1"/>
    </xf>
    <xf numFmtId="0" fontId="14" fillId="0" borderId="0" xfId="0" applyFont="1" applyAlignment="1"/>
    <xf numFmtId="0" fontId="15" fillId="0" borderId="0" xfId="0" applyFont="1" applyAlignment="1"/>
    <xf numFmtId="166" fontId="7" fillId="2" borderId="0" xfId="0" applyNumberFormat="1" applyFont="1" applyFill="1"/>
    <xf numFmtId="166" fontId="8" fillId="2" borderId="0" xfId="0" applyNumberFormat="1" applyFont="1" applyFill="1"/>
    <xf numFmtId="166" fontId="9" fillId="0" borderId="0" xfId="0" applyNumberFormat="1" applyFont="1" applyFill="1" applyBorder="1" applyAlignment="1">
      <alignment vertical="top" wrapText="1"/>
    </xf>
    <xf numFmtId="166" fontId="11" fillId="0" borderId="0" xfId="0" applyNumberFormat="1" applyFont="1" applyFill="1" applyBorder="1" applyAlignment="1">
      <alignment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justify" vertical="center" wrapText="1"/>
    </xf>
    <xf numFmtId="0" fontId="0" fillId="0" borderId="0" xfId="0" applyAlignment="1">
      <alignment vertical="center" wrapText="1"/>
    </xf>
    <xf numFmtId="0" fontId="0" fillId="0" borderId="19" xfId="0" applyBorder="1" applyAlignment="1">
      <alignment vertical="center" wrapText="1"/>
    </xf>
    <xf numFmtId="0" fontId="0" fillId="0" borderId="19" xfId="0" applyBorder="1" applyAlignment="1">
      <alignment vertical="top" wrapText="1"/>
    </xf>
    <xf numFmtId="0" fontId="0" fillId="0" borderId="17" xfId="0" applyBorder="1" applyAlignment="1">
      <alignment vertical="top" wrapText="1"/>
    </xf>
    <xf numFmtId="0" fontId="0" fillId="0" borderId="17" xfId="0" applyBorder="1" applyAlignment="1">
      <alignment vertical="center" wrapText="1"/>
    </xf>
    <xf numFmtId="4" fontId="0" fillId="0" borderId="17" xfId="0" applyNumberFormat="1" applyBorder="1" applyAlignment="1">
      <alignment horizontal="center" vertical="center" wrapText="1"/>
    </xf>
    <xf numFmtId="0" fontId="0" fillId="0" borderId="15" xfId="0" applyBorder="1" applyAlignment="1">
      <alignment horizontal="justify" vertical="center" wrapText="1"/>
    </xf>
    <xf numFmtId="0" fontId="0" fillId="0" borderId="18" xfId="0" applyBorder="1" applyAlignment="1">
      <alignment vertical="top" wrapText="1"/>
    </xf>
    <xf numFmtId="0" fontId="0" fillId="0" borderId="15" xfId="0" applyBorder="1" applyAlignment="1">
      <alignment vertical="top" wrapText="1"/>
    </xf>
    <xf numFmtId="166" fontId="7" fillId="2" borderId="0" xfId="0" applyNumberFormat="1" applyFont="1" applyFill="1" applyBorder="1"/>
    <xf numFmtId="0" fontId="18" fillId="0" borderId="0" xfId="0" applyFont="1" applyFill="1" applyAlignment="1"/>
    <xf numFmtId="166" fontId="18" fillId="0" borderId="0" xfId="2" applyNumberFormat="1" applyFont="1" applyFill="1" applyAlignment="1">
      <alignment horizontal="center" vertical="top" wrapText="1"/>
    </xf>
    <xf numFmtId="0" fontId="18" fillId="0" borderId="1" xfId="0" applyFont="1" applyFill="1" applyBorder="1" applyAlignment="1">
      <alignment vertical="center" wrapText="1"/>
    </xf>
    <xf numFmtId="166" fontId="18" fillId="0" borderId="1" xfId="2" applyNumberFormat="1" applyFont="1" applyFill="1" applyBorder="1" applyAlignment="1">
      <alignment horizontal="center" vertical="top"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19" fillId="0" borderId="0" xfId="0" applyFont="1" applyFill="1" applyAlignment="1"/>
    <xf numFmtId="166" fontId="19" fillId="0" borderId="0" xfId="0" applyNumberFormat="1" applyFont="1" applyFill="1" applyAlignment="1">
      <alignment horizontal="center" vertical="top" wrapText="1"/>
    </xf>
    <xf numFmtId="166" fontId="18" fillId="0" borderId="0" xfId="0" applyNumberFormat="1" applyFont="1" applyFill="1" applyAlignment="1">
      <alignment horizontal="center" vertical="top" wrapText="1"/>
    </xf>
    <xf numFmtId="0" fontId="20" fillId="0" borderId="0" xfId="0" applyFont="1" applyFill="1" applyAlignment="1"/>
    <xf numFmtId="166" fontId="20" fillId="0" borderId="0" xfId="0" applyNumberFormat="1" applyFont="1" applyFill="1" applyAlignment="1">
      <alignment horizontal="center" vertical="top" wrapText="1"/>
    </xf>
    <xf numFmtId="166" fontId="21" fillId="0" borderId="0" xfId="0" applyNumberFormat="1" applyFont="1" applyFill="1" applyAlignment="1">
      <alignment horizontal="center" vertical="top" wrapText="1"/>
    </xf>
    <xf numFmtId="0" fontId="21" fillId="0" borderId="0" xfId="0" applyFont="1" applyFill="1" applyAlignment="1"/>
    <xf numFmtId="164" fontId="18" fillId="2" borderId="0" xfId="2" applyNumberFormat="1" applyFont="1" applyFill="1"/>
    <xf numFmtId="0" fontId="18" fillId="2" borderId="1" xfId="0" applyFont="1" applyFill="1" applyBorder="1" applyAlignment="1">
      <alignment horizontal="center" vertical="top" wrapText="1"/>
    </xf>
    <xf numFmtId="0" fontId="19" fillId="0" borderId="0" xfId="0" applyFont="1" applyAlignment="1"/>
    <xf numFmtId="0" fontId="20" fillId="0" borderId="0" xfId="0" applyFont="1" applyAlignment="1"/>
    <xf numFmtId="0" fontId="21" fillId="2" borderId="0" xfId="0" applyFont="1" applyFill="1" applyAlignment="1">
      <alignment vertical="top"/>
    </xf>
    <xf numFmtId="0" fontId="18" fillId="2" borderId="1" xfId="0" applyFont="1" applyFill="1" applyBorder="1" applyAlignment="1">
      <alignment vertical="center" wrapText="1"/>
    </xf>
    <xf numFmtId="14" fontId="3" fillId="2" borderId="3" xfId="0" applyNumberFormat="1" applyFont="1" applyFill="1" applyBorder="1" applyAlignment="1">
      <alignment horizontal="center" vertical="top"/>
    </xf>
    <xf numFmtId="49" fontId="3" fillId="2" borderId="1" xfId="0" applyNumberFormat="1" applyFont="1" applyFill="1" applyBorder="1" applyAlignment="1">
      <alignment horizontal="left" vertical="top"/>
    </xf>
    <xf numFmtId="49" fontId="12" fillId="2" borderId="1" xfId="0" applyNumberFormat="1" applyFont="1" applyFill="1" applyBorder="1" applyAlignment="1">
      <alignment horizontal="right" vertical="top"/>
    </xf>
    <xf numFmtId="0" fontId="19" fillId="2" borderId="1" xfId="0" applyFont="1" applyFill="1" applyBorder="1" applyAlignment="1">
      <alignmen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justify" vertical="top" wrapText="1"/>
    </xf>
    <xf numFmtId="0" fontId="18" fillId="2" borderId="1" xfId="0" applyFont="1" applyFill="1" applyBorder="1" applyAlignment="1">
      <alignment vertical="top"/>
    </xf>
    <xf numFmtId="166" fontId="18" fillId="2" borderId="1" xfId="2" applyNumberFormat="1" applyFont="1" applyFill="1" applyBorder="1" applyAlignment="1">
      <alignment horizontal="center" vertical="top" wrapText="1"/>
    </xf>
    <xf numFmtId="166" fontId="18" fillId="2" borderId="2" xfId="2" applyNumberFormat="1" applyFont="1" applyFill="1" applyBorder="1" applyAlignment="1">
      <alignment horizontal="center" vertical="top" wrapText="1"/>
    </xf>
    <xf numFmtId="166" fontId="18" fillId="2" borderId="3" xfId="2" applyNumberFormat="1" applyFont="1" applyFill="1" applyBorder="1" applyAlignment="1">
      <alignment horizontal="center" vertical="top" wrapText="1"/>
    </xf>
    <xf numFmtId="0" fontId="18" fillId="2" borderId="2" xfId="0" applyFont="1" applyFill="1" applyBorder="1" applyAlignment="1">
      <alignment vertical="top"/>
    </xf>
    <xf numFmtId="0" fontId="18" fillId="2" borderId="3" xfId="0" applyFont="1" applyFill="1" applyBorder="1" applyAlignment="1">
      <alignment vertical="top"/>
    </xf>
    <xf numFmtId="0" fontId="3" fillId="2" borderId="1" xfId="0" applyFont="1" applyFill="1" applyBorder="1" applyAlignment="1">
      <alignment horizontal="left" vertical="top"/>
    </xf>
    <xf numFmtId="0" fontId="18" fillId="2" borderId="2" xfId="0" applyFont="1" applyFill="1" applyBorder="1" applyAlignment="1">
      <alignment vertical="top" wrapText="1"/>
    </xf>
    <xf numFmtId="0" fontId="3" fillId="2" borderId="1" xfId="0" applyFont="1" applyFill="1" applyBorder="1" applyAlignment="1">
      <alignment vertical="top" wrapText="1"/>
    </xf>
    <xf numFmtId="14" fontId="3" fillId="2" borderId="2" xfId="0" applyNumberFormat="1"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8" fillId="2" borderId="3" xfId="0" applyFont="1" applyFill="1" applyBorder="1" applyAlignment="1">
      <alignment vertical="top"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166" fontId="18" fillId="2" borderId="1" xfId="0" applyNumberFormat="1" applyFont="1" applyFill="1" applyBorder="1" applyAlignment="1">
      <alignment horizontal="center" vertical="top" wrapText="1"/>
    </xf>
    <xf numFmtId="0" fontId="18" fillId="2" borderId="4" xfId="0" applyFont="1" applyFill="1" applyBorder="1" applyAlignment="1">
      <alignment vertical="top" wrapText="1"/>
    </xf>
    <xf numFmtId="166" fontId="18" fillId="2" borderId="3"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3" xfId="0" applyFont="1" applyFill="1" applyBorder="1" applyAlignment="1">
      <alignment horizontal="left" vertical="top"/>
    </xf>
    <xf numFmtId="0" fontId="18" fillId="2" borderId="3" xfId="0" applyFont="1" applyFill="1" applyBorder="1" applyAlignment="1">
      <alignment horizontal="justify" vertical="top" wrapText="1"/>
    </xf>
    <xf numFmtId="0" fontId="18" fillId="2" borderId="1" xfId="0" applyFont="1" applyFill="1" applyBorder="1" applyAlignment="1">
      <alignment horizontal="justify" vertical="top" wrapText="1"/>
    </xf>
    <xf numFmtId="0" fontId="18" fillId="2" borderId="3" xfId="0" applyFont="1" applyFill="1" applyBorder="1" applyAlignment="1">
      <alignment horizontal="left" vertical="top" wrapText="1"/>
    </xf>
    <xf numFmtId="0" fontId="3" fillId="2" borderId="1" xfId="0" applyFont="1" applyFill="1" applyBorder="1" applyAlignment="1">
      <alignment horizontal="justify" vertical="top" wrapText="1"/>
    </xf>
    <xf numFmtId="0" fontId="18"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justify" vertical="top"/>
    </xf>
    <xf numFmtId="14" fontId="12" fillId="2" borderId="1" xfId="0" applyNumberFormat="1" applyFont="1" applyFill="1" applyBorder="1" applyAlignment="1">
      <alignment horizontal="center" vertical="top"/>
    </xf>
    <xf numFmtId="0" fontId="3" fillId="2" borderId="3" xfId="0" applyFont="1" applyFill="1" applyBorder="1" applyAlignment="1">
      <alignment horizontal="justify" vertical="top"/>
    </xf>
    <xf numFmtId="16"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0" fontId="3" fillId="2" borderId="1" xfId="0" applyFont="1" applyFill="1" applyBorder="1" applyAlignment="1">
      <alignment horizontal="left" vertical="center" wrapText="1"/>
    </xf>
    <xf numFmtId="0" fontId="18" fillId="2" borderId="3" xfId="0" applyFont="1" applyFill="1" applyBorder="1" applyAlignment="1">
      <alignment vertical="center" wrapText="1"/>
    </xf>
    <xf numFmtId="0" fontId="18" fillId="2" borderId="2" xfId="0" applyFont="1" applyFill="1" applyBorder="1" applyAlignment="1">
      <alignment horizontal="left" vertical="top" wrapText="1"/>
    </xf>
    <xf numFmtId="0" fontId="18" fillId="2" borderId="2" xfId="0" applyFont="1" applyFill="1" applyBorder="1" applyAlignment="1">
      <alignment vertical="center" wrapText="1"/>
    </xf>
    <xf numFmtId="166" fontId="18" fillId="2" borderId="2" xfId="0" applyNumberFormat="1" applyFont="1" applyFill="1" applyBorder="1" applyAlignment="1">
      <alignment horizontal="center" vertical="top" wrapText="1"/>
    </xf>
    <xf numFmtId="166" fontId="18" fillId="2" borderId="4" xfId="0" applyNumberFormat="1" applyFont="1" applyFill="1" applyBorder="1" applyAlignment="1">
      <alignment horizontal="center" vertical="top" wrapText="1"/>
    </xf>
    <xf numFmtId="0" fontId="18" fillId="2" borderId="4" xfId="0" applyFont="1" applyFill="1" applyBorder="1" applyAlignment="1">
      <alignment vertical="center" wrapText="1"/>
    </xf>
    <xf numFmtId="166" fontId="18" fillId="2" borderId="4" xfId="2" applyNumberFormat="1" applyFont="1" applyFill="1" applyBorder="1" applyAlignment="1">
      <alignment horizontal="center" vertical="top" wrapText="1"/>
    </xf>
    <xf numFmtId="0" fontId="17" fillId="2" borderId="1" xfId="0" applyFont="1" applyFill="1" applyBorder="1" applyAlignment="1">
      <alignment vertical="top"/>
    </xf>
    <xf numFmtId="166" fontId="17" fillId="2" borderId="1" xfId="2" applyNumberFormat="1" applyFont="1" applyFill="1" applyBorder="1" applyAlignment="1">
      <alignment horizontal="center" vertical="top" wrapText="1"/>
    </xf>
    <xf numFmtId="0" fontId="17" fillId="2" borderId="1" xfId="0" applyFont="1" applyFill="1" applyBorder="1" applyAlignment="1"/>
    <xf numFmtId="0" fontId="17" fillId="2" borderId="2" xfId="0" applyFont="1" applyFill="1" applyBorder="1" applyAlignment="1"/>
    <xf numFmtId="166" fontId="17" fillId="2" borderId="2" xfId="2" applyNumberFormat="1" applyFont="1" applyFill="1" applyBorder="1" applyAlignment="1">
      <alignment horizontal="center" vertical="top" wrapText="1"/>
    </xf>
    <xf numFmtId="0" fontId="18" fillId="2" borderId="1" xfId="0" applyFont="1" applyFill="1" applyBorder="1" applyAlignment="1">
      <alignment horizontal="center" vertical="center" wrapText="1"/>
    </xf>
    <xf numFmtId="166" fontId="18" fillId="2" borderId="1" xfId="2" applyNumberFormat="1" applyFont="1" applyFill="1" applyBorder="1" applyAlignment="1">
      <alignment horizontal="center" vertical="center" wrapText="1"/>
    </xf>
    <xf numFmtId="166" fontId="18" fillId="2" borderId="1" xfId="4" applyNumberFormat="1" applyFont="1" applyFill="1" applyBorder="1" applyAlignment="1" applyProtection="1">
      <alignment horizontal="center" vertical="top" wrapText="1" shrinkToFit="1"/>
    </xf>
    <xf numFmtId="0" fontId="3" fillId="2" borderId="0" xfId="0" applyFont="1" applyFill="1" applyAlignment="1">
      <alignment vertical="top" wrapText="1"/>
    </xf>
    <xf numFmtId="14" fontId="3" fillId="2" borderId="3" xfId="0" applyNumberFormat="1" applyFont="1" applyFill="1" applyBorder="1" applyAlignment="1">
      <alignment horizontal="center" vertical="top" wrapText="1"/>
    </xf>
    <xf numFmtId="166" fontId="18" fillId="2" borderId="1" xfId="0" applyNumberFormat="1" applyFont="1" applyFill="1" applyBorder="1" applyAlignment="1">
      <alignment horizontal="center" vertical="center" wrapText="1"/>
    </xf>
    <xf numFmtId="0" fontId="18" fillId="2" borderId="1" xfId="0" applyFont="1" applyFill="1" applyBorder="1" applyAlignment="1">
      <alignment vertical="center"/>
    </xf>
    <xf numFmtId="14" fontId="3" fillId="2" borderId="1" xfId="0" applyNumberFormat="1" applyFont="1" applyFill="1" applyBorder="1" applyAlignment="1">
      <alignment horizontal="center" vertical="top" wrapText="1"/>
    </xf>
    <xf numFmtId="0" fontId="3" fillId="2" borderId="4" xfId="0" applyFont="1" applyFill="1" applyBorder="1" applyAlignment="1">
      <alignment horizontal="left" vertical="top"/>
    </xf>
    <xf numFmtId="0" fontId="18" fillId="2" borderId="4" xfId="0" applyFont="1" applyFill="1" applyBorder="1" applyAlignment="1">
      <alignment horizontal="justify" vertical="top" wrapText="1"/>
    </xf>
    <xf numFmtId="0" fontId="3" fillId="2" borderId="4" xfId="0" applyFont="1" applyFill="1" applyBorder="1" applyAlignment="1">
      <alignment vertical="top" wrapText="1"/>
    </xf>
    <xf numFmtId="14" fontId="3" fillId="2" borderId="4" xfId="0" applyNumberFormat="1" applyFont="1" applyFill="1" applyBorder="1" applyAlignment="1">
      <alignment horizontal="center" vertical="top" wrapText="1"/>
    </xf>
    <xf numFmtId="166" fontId="18" fillId="2" borderId="4" xfId="2" applyNumberFormat="1" applyFont="1" applyFill="1" applyBorder="1" applyAlignment="1">
      <alignment horizontal="center" vertical="center" wrapText="1"/>
    </xf>
    <xf numFmtId="0" fontId="18" fillId="2" borderId="2" xfId="0" applyFont="1" applyFill="1" applyBorder="1" applyAlignment="1">
      <alignment vertical="center"/>
    </xf>
    <xf numFmtId="0" fontId="3" fillId="2" borderId="4" xfId="0" applyFont="1" applyFill="1" applyBorder="1" applyAlignment="1">
      <alignment horizontal="justify" vertical="top"/>
    </xf>
    <xf numFmtId="0" fontId="18" fillId="2" borderId="4" xfId="0" applyFont="1" applyFill="1" applyBorder="1" applyAlignment="1">
      <alignment vertical="top"/>
    </xf>
    <xf numFmtId="166" fontId="19" fillId="2" borderId="1" xfId="0" applyNumberFormat="1" applyFont="1" applyFill="1" applyBorder="1" applyAlignment="1">
      <alignment horizontal="center" vertical="top" wrapText="1"/>
    </xf>
    <xf numFmtId="14" fontId="3" fillId="2" borderId="4" xfId="0" applyNumberFormat="1" applyFont="1" applyFill="1" applyBorder="1" applyAlignment="1">
      <alignment horizontal="center" vertical="top"/>
    </xf>
    <xf numFmtId="0" fontId="3" fillId="2" borderId="1" xfId="0" applyFont="1" applyFill="1" applyBorder="1" applyAlignment="1">
      <alignment horizontal="center" vertical="center" wrapText="1"/>
    </xf>
    <xf numFmtId="0" fontId="18" fillId="2" borderId="1" xfId="0" applyFont="1" applyFill="1" applyBorder="1" applyAlignment="1">
      <alignment vertical="top" wrapText="1"/>
    </xf>
    <xf numFmtId="0" fontId="25" fillId="0" borderId="0" xfId="0" applyFont="1" applyAlignment="1">
      <alignment wrapText="1"/>
    </xf>
    <xf numFmtId="166" fontId="15" fillId="0" borderId="0" xfId="0" applyNumberFormat="1" applyFont="1" applyAlignment="1">
      <alignment horizontal="center" vertical="top" wrapText="1"/>
    </xf>
    <xf numFmtId="166" fontId="24" fillId="0" borderId="0" xfId="0" applyNumberFormat="1" applyFont="1" applyFill="1" applyAlignment="1">
      <alignment horizontal="center" vertical="top" wrapText="1"/>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3" xfId="0" applyFont="1" applyFill="1" applyBorder="1" applyAlignment="1">
      <alignment horizontal="center" vertical="top"/>
    </xf>
    <xf numFmtId="0" fontId="18" fillId="2" borderId="2"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3"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166" fontId="18" fillId="2" borderId="2" xfId="2" applyNumberFormat="1" applyFont="1" applyFill="1" applyBorder="1" applyAlignment="1">
      <alignment horizontal="center" vertical="top" wrapText="1"/>
    </xf>
    <xf numFmtId="166" fontId="18" fillId="2" borderId="3" xfId="2" applyNumberFormat="1" applyFont="1" applyFill="1" applyBorder="1" applyAlignment="1">
      <alignment horizontal="center" vertical="top" wrapText="1"/>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top"/>
    </xf>
    <xf numFmtId="0" fontId="18"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166" fontId="18" fillId="2" borderId="2" xfId="0" applyNumberFormat="1" applyFont="1" applyFill="1" applyBorder="1" applyAlignment="1">
      <alignment horizontal="center" vertical="top" wrapText="1"/>
    </xf>
    <xf numFmtId="166" fontId="18" fillId="2" borderId="3" xfId="0" applyNumberFormat="1" applyFont="1" applyFill="1" applyBorder="1" applyAlignment="1">
      <alignment horizontal="center" vertical="top" wrapText="1"/>
    </xf>
    <xf numFmtId="0" fontId="3" fillId="2" borderId="1" xfId="0" applyFont="1" applyFill="1" applyBorder="1" applyAlignment="1">
      <alignment horizontal="left" vertical="top"/>
    </xf>
    <xf numFmtId="0" fontId="18" fillId="2" borderId="2" xfId="0" applyFont="1" applyFill="1" applyBorder="1" applyAlignment="1">
      <alignment vertical="top"/>
    </xf>
    <xf numFmtId="0" fontId="18" fillId="2" borderId="3" xfId="0" applyFont="1" applyFill="1" applyBorder="1" applyAlignment="1">
      <alignment vertical="top"/>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1" xfId="0" applyFont="1" applyFill="1" applyBorder="1" applyAlignment="1">
      <alignment vertical="top" wrapText="1"/>
    </xf>
    <xf numFmtId="14" fontId="3" fillId="2" borderId="2" xfId="0" applyNumberFormat="1" applyFont="1" applyFill="1" applyBorder="1" applyAlignment="1">
      <alignment horizontal="center" vertical="top"/>
    </xf>
    <xf numFmtId="0" fontId="3" fillId="2" borderId="1" xfId="0" applyFont="1" applyFill="1" applyBorder="1" applyAlignment="1">
      <alignment horizontal="center" vertical="center"/>
    </xf>
    <xf numFmtId="0" fontId="18" fillId="2" borderId="1" xfId="0" applyFont="1" applyFill="1" applyBorder="1" applyAlignment="1">
      <alignment vertical="top" wrapText="1"/>
    </xf>
    <xf numFmtId="0" fontId="3" fillId="2" borderId="4" xfId="0" applyFont="1" applyFill="1" applyBorder="1" applyAlignment="1">
      <alignment horizontal="center" vertical="center"/>
    </xf>
    <xf numFmtId="0" fontId="7" fillId="2" borderId="0" xfId="0" applyFont="1" applyFill="1" applyBorder="1" applyAlignment="1"/>
    <xf numFmtId="0" fontId="0" fillId="0" borderId="0" xfId="0" applyAlignment="1"/>
    <xf numFmtId="0" fontId="3" fillId="2" borderId="1" xfId="0" applyFont="1" applyFill="1" applyBorder="1" applyAlignment="1">
      <alignment horizontal="center" vertical="top" wrapText="1"/>
    </xf>
    <xf numFmtId="49" fontId="3" fillId="2" borderId="2" xfId="0" applyNumberFormat="1" applyFont="1" applyFill="1" applyBorder="1" applyAlignment="1">
      <alignment horizontal="justify" vertical="top" wrapText="1"/>
    </xf>
    <xf numFmtId="49" fontId="3" fillId="2" borderId="3" xfId="0" applyNumberFormat="1" applyFont="1" applyFill="1" applyBorder="1" applyAlignment="1">
      <alignment horizontal="justify" vertical="top"/>
    </xf>
    <xf numFmtId="14" fontId="3" fillId="2" borderId="1" xfId="0" applyNumberFormat="1" applyFont="1" applyFill="1" applyBorder="1" applyAlignment="1">
      <alignment horizontal="center" vertical="top"/>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8" fillId="2" borderId="1" xfId="0" applyFont="1" applyFill="1" applyBorder="1" applyAlignment="1">
      <alignment vertical="top"/>
    </xf>
    <xf numFmtId="166" fontId="18" fillId="2" borderId="1" xfId="0" applyNumberFormat="1" applyFont="1" applyFill="1" applyBorder="1" applyAlignment="1">
      <alignment horizontal="center" vertical="top" wrapText="1"/>
    </xf>
    <xf numFmtId="166" fontId="18" fillId="2" borderId="1" xfId="2" applyNumberFormat="1" applyFont="1" applyFill="1" applyBorder="1" applyAlignment="1">
      <alignment horizontal="center" vertical="top" wrapText="1"/>
    </xf>
    <xf numFmtId="0" fontId="18" fillId="2" borderId="4" xfId="0" applyFont="1" applyFill="1" applyBorder="1" applyAlignment="1">
      <alignment vertical="top"/>
    </xf>
    <xf numFmtId="0" fontId="3" fillId="2" borderId="4" xfId="0" applyFont="1" applyFill="1" applyBorder="1" applyAlignment="1">
      <alignment horizontal="center" vertical="top" wrapText="1"/>
    </xf>
    <xf numFmtId="0" fontId="7" fillId="2" borderId="3" xfId="0" applyFont="1" applyFill="1" applyBorder="1" applyAlignment="1">
      <alignment horizontal="justify" vertical="top" wrapText="1"/>
    </xf>
    <xf numFmtId="0" fontId="3" fillId="2" borderId="1" xfId="0" applyFont="1" applyFill="1" applyBorder="1" applyAlignment="1">
      <alignment horizontal="center" vertical="center" wrapText="1"/>
    </xf>
    <xf numFmtId="166" fontId="18" fillId="0" borderId="1" xfId="0" applyNumberFormat="1" applyFont="1" applyFill="1" applyBorder="1" applyAlignment="1">
      <alignment horizontal="center" vertical="top" wrapText="1"/>
    </xf>
    <xf numFmtId="166" fontId="21" fillId="2" borderId="4" xfId="0" applyNumberFormat="1" applyFont="1" applyFill="1" applyBorder="1" applyAlignment="1">
      <alignment horizontal="center" vertical="top" wrapText="1"/>
    </xf>
    <xf numFmtId="166" fontId="21" fillId="2"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18" fillId="2" borderId="1" xfId="1" applyFont="1" applyFill="1" applyBorder="1" applyAlignment="1">
      <alignment vertical="top" wrapText="1"/>
    </xf>
    <xf numFmtId="166" fontId="18" fillId="2" borderId="4" xfId="0" applyNumberFormat="1" applyFont="1" applyFill="1" applyBorder="1" applyAlignment="1">
      <alignment horizontal="center" vertical="top"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8" fillId="2" borderId="4" xfId="0" applyFont="1" applyFill="1" applyBorder="1" applyAlignment="1">
      <alignment vertical="top" wrapText="1"/>
    </xf>
    <xf numFmtId="0" fontId="18" fillId="0" borderId="1" xfId="0" applyFont="1" applyFill="1" applyBorder="1" applyAlignment="1">
      <alignment vertical="top" wrapText="1"/>
    </xf>
    <xf numFmtId="0" fontId="3" fillId="0" borderId="1" xfId="0" applyFont="1" applyFill="1" applyBorder="1" applyAlignment="1">
      <alignment horizontal="center" vertical="center"/>
    </xf>
    <xf numFmtId="0" fontId="20" fillId="2" borderId="3" xfId="0" applyFont="1" applyFill="1" applyBorder="1" applyAlignment="1">
      <alignment vertical="top" wrapText="1"/>
    </xf>
    <xf numFmtId="0" fontId="3" fillId="2" borderId="1" xfId="0" applyFont="1" applyFill="1" applyBorder="1" applyAlignment="1">
      <alignment horizontal="justify" vertical="top"/>
    </xf>
    <xf numFmtId="0" fontId="3" fillId="2" borderId="2" xfId="0" applyFont="1" applyFill="1" applyBorder="1" applyAlignment="1">
      <alignment horizontal="justify" vertical="top"/>
    </xf>
    <xf numFmtId="0" fontId="3" fillId="2" borderId="4" xfId="0" applyFont="1" applyFill="1" applyBorder="1" applyAlignment="1">
      <alignment horizontal="justify" vertical="top"/>
    </xf>
    <xf numFmtId="0" fontId="3" fillId="2" borderId="3" xfId="0" applyFont="1" applyFill="1" applyBorder="1" applyAlignment="1">
      <alignment horizontal="justify" vertical="top"/>
    </xf>
    <xf numFmtId="0" fontId="18" fillId="2" borderId="2" xfId="0" applyFont="1" applyFill="1" applyBorder="1" applyAlignment="1">
      <alignment horizontal="justify" vertical="top" wrapText="1"/>
    </xf>
    <xf numFmtId="0" fontId="18" fillId="2" borderId="3" xfId="0" applyFont="1" applyFill="1" applyBorder="1" applyAlignment="1">
      <alignment horizontal="justify" vertical="top" wrapText="1"/>
    </xf>
    <xf numFmtId="0" fontId="3" fillId="2" borderId="4" xfId="0" applyFont="1" applyFill="1" applyBorder="1" applyAlignment="1">
      <alignment horizontal="left" vertical="top"/>
    </xf>
    <xf numFmtId="16" fontId="3" fillId="2" borderId="2" xfId="0" applyNumberFormat="1" applyFont="1" applyFill="1" applyBorder="1" applyAlignment="1">
      <alignment horizontal="center" vertical="top"/>
    </xf>
    <xf numFmtId="14" fontId="3" fillId="2" borderId="2" xfId="0" applyNumberFormat="1" applyFont="1" applyFill="1" applyBorder="1" applyAlignment="1">
      <alignment horizontal="center" vertical="top" wrapText="1"/>
    </xf>
    <xf numFmtId="14" fontId="3" fillId="2" borderId="4" xfId="0" applyNumberFormat="1" applyFont="1" applyFill="1" applyBorder="1" applyAlignment="1">
      <alignment horizontal="center" vertical="top" wrapText="1"/>
    </xf>
    <xf numFmtId="14" fontId="3" fillId="2" borderId="3" xfId="0" applyNumberFormat="1" applyFont="1" applyFill="1" applyBorder="1" applyAlignment="1">
      <alignment horizontal="center"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14" fontId="3" fillId="2" borderId="1" xfId="0" applyNumberFormat="1" applyFont="1" applyFill="1" applyBorder="1" applyAlignment="1">
      <alignment horizontal="center" vertical="top" wrapText="1"/>
    </xf>
    <xf numFmtId="0" fontId="0" fillId="2" borderId="4" xfId="0" applyFont="1" applyFill="1" applyBorder="1" applyAlignment="1">
      <alignment vertical="top" wrapText="1"/>
    </xf>
    <xf numFmtId="0" fontId="0" fillId="2" borderId="3" xfId="0" applyFont="1" applyFill="1" applyBorder="1" applyAlignment="1">
      <alignment vertical="top" wrapText="1"/>
    </xf>
    <xf numFmtId="0" fontId="0" fillId="2" borderId="4" xfId="0" applyFont="1" applyFill="1" applyBorder="1" applyAlignment="1">
      <alignment horizontal="center" vertical="top"/>
    </xf>
    <xf numFmtId="0" fontId="0" fillId="2" borderId="3" xfId="0" applyFont="1" applyFill="1" applyBorder="1" applyAlignment="1">
      <alignment horizontal="center" vertical="top"/>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3" fillId="2" borderId="4" xfId="0" applyFont="1" applyFill="1" applyBorder="1" applyAlignment="1">
      <alignment horizontal="justify" vertical="top" wrapText="1"/>
    </xf>
    <xf numFmtId="166" fontId="18" fillId="2" borderId="2" xfId="2" applyNumberFormat="1" applyFont="1" applyFill="1" applyBorder="1" applyAlignment="1">
      <alignment horizontal="center" vertical="center" wrapText="1"/>
    </xf>
    <xf numFmtId="166" fontId="18" fillId="2" borderId="3" xfId="2"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166" fontId="18" fillId="2" borderId="1"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2" borderId="3" xfId="0" applyFont="1" applyFill="1" applyBorder="1" applyAlignment="1">
      <alignment vertical="top"/>
    </xf>
    <xf numFmtId="0" fontId="3" fillId="2" borderId="1" xfId="0" applyFont="1" applyFill="1" applyBorder="1" applyAlignment="1">
      <alignment horizontal="left" vertical="top" wrapText="1"/>
    </xf>
    <xf numFmtId="0" fontId="17" fillId="2" borderId="2" xfId="0" applyFont="1" applyFill="1" applyBorder="1" applyAlignment="1">
      <alignment horizontal="justify"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14" fontId="3" fillId="2" borderId="3" xfId="0" applyNumberFormat="1" applyFont="1" applyFill="1" applyBorder="1" applyAlignment="1">
      <alignment horizontal="center" vertical="top"/>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17" fillId="2" borderId="2"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3" xfId="0" applyFont="1" applyFill="1" applyBorder="1" applyAlignment="1">
      <alignment horizontal="left" vertical="top" wrapTex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left" vertical="top"/>
    </xf>
    <xf numFmtId="0" fontId="0" fillId="2" borderId="3" xfId="0" applyFont="1" applyFill="1" applyBorder="1" applyAlignment="1">
      <alignment horizontal="left" vertical="top"/>
    </xf>
    <xf numFmtId="0" fontId="20" fillId="2" borderId="4" xfId="0" applyFont="1" applyFill="1" applyBorder="1" applyAlignment="1">
      <alignment vertical="top" wrapText="1"/>
    </xf>
    <xf numFmtId="16" fontId="3" fillId="2" borderId="2" xfId="0" applyNumberFormat="1" applyFont="1" applyFill="1" applyBorder="1" applyAlignment="1">
      <alignment horizontal="left" vertical="top"/>
    </xf>
    <xf numFmtId="0" fontId="18" fillId="2" borderId="1" xfId="0" applyFont="1" applyFill="1" applyBorder="1" applyAlignment="1">
      <alignment horizontal="justify" vertical="top" wrapText="1"/>
    </xf>
    <xf numFmtId="0" fontId="17" fillId="2" borderId="1" xfId="0" applyFont="1" applyFill="1" applyBorder="1" applyAlignment="1">
      <alignment horizontal="justify" vertical="top" wrapText="1"/>
    </xf>
    <xf numFmtId="0" fontId="3" fillId="2" borderId="2" xfId="0" applyFont="1" applyFill="1" applyBorder="1" applyAlignment="1" applyProtection="1">
      <alignment horizontal="justify" vertical="top" wrapText="1"/>
      <protection locked="0"/>
    </xf>
    <xf numFmtId="0" fontId="3" fillId="2" borderId="3" xfId="0" applyFont="1" applyFill="1" applyBorder="1" applyAlignment="1" applyProtection="1">
      <alignment horizontal="justify" vertical="top" wrapText="1"/>
      <protection locked="0"/>
    </xf>
    <xf numFmtId="0" fontId="3" fillId="2" borderId="1" xfId="0" applyFont="1" applyFill="1" applyBorder="1" applyAlignment="1">
      <alignment horizontal="justify" vertical="top" wrapText="1"/>
    </xf>
    <xf numFmtId="0" fontId="18" fillId="2" borderId="3" xfId="0" applyFont="1" applyFill="1" applyBorder="1" applyAlignment="1">
      <alignment horizontal="justify" vertical="top"/>
    </xf>
    <xf numFmtId="0" fontId="0" fillId="2" borderId="4" xfId="0" applyFill="1" applyBorder="1" applyAlignment="1">
      <alignment horizontal="center" vertical="top"/>
    </xf>
    <xf numFmtId="0" fontId="0" fillId="2" borderId="3" xfId="0" applyFill="1" applyBorder="1" applyAlignment="1">
      <alignment horizontal="center" vertical="top"/>
    </xf>
    <xf numFmtId="0" fontId="5" fillId="2" borderId="0" xfId="3" applyFont="1" applyFill="1" applyBorder="1" applyAlignment="1">
      <alignment horizontal="center" vertical="center" wrapText="1"/>
    </xf>
    <xf numFmtId="0" fontId="5" fillId="2" borderId="0" xfId="3" applyFont="1" applyFill="1" applyBorder="1" applyAlignment="1">
      <alignment horizontal="center" vertical="center"/>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18" fillId="0" borderId="1" xfId="0" applyFont="1" applyFill="1" applyBorder="1" applyAlignment="1">
      <alignment horizontal="center" vertical="center" wrapText="1"/>
    </xf>
    <xf numFmtId="16" fontId="3" fillId="2" borderId="1" xfId="0" applyNumberFormat="1" applyFont="1" applyFill="1" applyBorder="1" applyAlignment="1">
      <alignment horizontal="left" vertical="top" wrapText="1"/>
    </xf>
    <xf numFmtId="0" fontId="18" fillId="2" borderId="1" xfId="0" applyFont="1" applyFill="1" applyBorder="1" applyAlignment="1">
      <alignment horizontal="center" vertical="top" wrapText="1"/>
    </xf>
    <xf numFmtId="0" fontId="5" fillId="2" borderId="1" xfId="0" applyFont="1" applyFill="1" applyBorder="1" applyAlignment="1">
      <alignment horizontal="justify" vertical="center" wrapText="1"/>
    </xf>
    <xf numFmtId="0" fontId="3" fillId="2" borderId="7" xfId="0" applyFont="1" applyFill="1" applyBorder="1" applyAlignment="1">
      <alignment horizontal="left" vertical="top" wrapText="1"/>
    </xf>
    <xf numFmtId="0" fontId="3" fillId="2" borderId="9"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0" xfId="0" applyFont="1" applyFill="1" applyBorder="1" applyAlignment="1">
      <alignment horizontal="left" vertical="top"/>
    </xf>
    <xf numFmtId="0" fontId="3" fillId="2" borderId="8" xfId="0" applyFont="1" applyFill="1" applyBorder="1" applyAlignment="1">
      <alignment horizontal="left" vertical="top"/>
    </xf>
    <xf numFmtId="0" fontId="18" fillId="2" borderId="1" xfId="0" applyFont="1" applyFill="1" applyBorder="1" applyAlignment="1">
      <alignment horizontal="center" vertical="center"/>
    </xf>
    <xf numFmtId="166" fontId="18" fillId="2" borderId="1" xfId="2" applyNumberFormat="1" applyFont="1" applyFill="1" applyBorder="1" applyAlignment="1">
      <alignment horizontal="center" vertical="center" wrapText="1"/>
    </xf>
    <xf numFmtId="0" fontId="3" fillId="0" borderId="1" xfId="0" applyFont="1" applyFill="1" applyBorder="1" applyAlignment="1">
      <alignment horizontal="justify" vertical="top" wrapText="1"/>
    </xf>
    <xf numFmtId="0" fontId="20" fillId="2" borderId="4" xfId="0" applyFont="1" applyFill="1" applyBorder="1" applyAlignment="1">
      <alignment horizontal="left" vertical="top" wrapText="1"/>
    </xf>
    <xf numFmtId="0" fontId="20" fillId="2" borderId="3" xfId="0" applyFont="1" applyFill="1" applyBorder="1" applyAlignment="1">
      <alignment horizontal="left" vertical="top" wrapText="1"/>
    </xf>
    <xf numFmtId="14" fontId="3" fillId="2" borderId="4" xfId="0" applyNumberFormat="1" applyFont="1" applyFill="1" applyBorder="1" applyAlignment="1">
      <alignment horizontal="center" vertical="top"/>
    </xf>
    <xf numFmtId="14" fontId="3" fillId="2" borderId="2" xfId="0" applyNumberFormat="1" applyFont="1" applyFill="1" applyBorder="1" applyAlignment="1">
      <alignment horizontal="justify" vertical="top"/>
    </xf>
    <xf numFmtId="14" fontId="3" fillId="2" borderId="4" xfId="0" applyNumberFormat="1" applyFont="1" applyFill="1" applyBorder="1" applyAlignment="1">
      <alignment horizontal="justify" vertical="top"/>
    </xf>
    <xf numFmtId="14" fontId="3" fillId="2" borderId="3" xfId="0" applyNumberFormat="1" applyFont="1" applyFill="1" applyBorder="1" applyAlignment="1">
      <alignment horizontal="justify" vertical="top"/>
    </xf>
    <xf numFmtId="0" fontId="18" fillId="0" borderId="2" xfId="0" applyFont="1" applyFill="1" applyBorder="1" applyAlignment="1">
      <alignment vertical="top"/>
    </xf>
    <xf numFmtId="0" fontId="18" fillId="0" borderId="4" xfId="0" applyFont="1" applyFill="1" applyBorder="1" applyAlignment="1">
      <alignment vertical="top"/>
    </xf>
    <xf numFmtId="0" fontId="18" fillId="0" borderId="3" xfId="0" applyFont="1" applyFill="1" applyBorder="1" applyAlignment="1">
      <alignment vertical="top"/>
    </xf>
    <xf numFmtId="0" fontId="21" fillId="2" borderId="4" xfId="0" applyFont="1" applyFill="1" applyBorder="1" applyAlignment="1">
      <alignment vertical="top" wrapText="1"/>
    </xf>
    <xf numFmtId="0" fontId="21" fillId="2" borderId="3" xfId="0" applyFont="1" applyFill="1" applyBorder="1" applyAlignment="1">
      <alignment vertical="top" wrapText="1"/>
    </xf>
    <xf numFmtId="9" fontId="3" fillId="2" borderId="2" xfId="0" applyNumberFormat="1" applyFont="1" applyFill="1" applyBorder="1" applyAlignment="1">
      <alignment horizontal="justify" vertical="top" wrapText="1"/>
    </xf>
    <xf numFmtId="0" fontId="0" fillId="2" borderId="4" xfId="0" applyFill="1" applyBorder="1" applyAlignment="1">
      <alignment horizontal="justify" vertical="top" wrapText="1"/>
    </xf>
    <xf numFmtId="0" fontId="0" fillId="2" borderId="3" xfId="0" applyFill="1" applyBorder="1" applyAlignment="1">
      <alignment horizontal="justify" vertical="top" wrapText="1"/>
    </xf>
    <xf numFmtId="0" fontId="18" fillId="2" borderId="4" xfId="0" applyFont="1" applyFill="1" applyBorder="1" applyAlignment="1">
      <alignment vertical="center" wrapText="1"/>
    </xf>
    <xf numFmtId="0" fontId="9" fillId="2" borderId="7" xfId="0" applyFont="1" applyFill="1" applyBorder="1" applyAlignment="1">
      <alignment horizontal="left" wrapText="1"/>
    </xf>
    <xf numFmtId="0" fontId="9" fillId="2" borderId="9" xfId="0" applyFont="1" applyFill="1" applyBorder="1" applyAlignment="1">
      <alignment horizontal="left" wrapText="1"/>
    </xf>
    <xf numFmtId="0" fontId="9" fillId="2" borderId="5" xfId="0" applyFont="1" applyFill="1" applyBorder="1" applyAlignment="1">
      <alignment horizontal="left" wrapText="1"/>
    </xf>
    <xf numFmtId="49" fontId="3" fillId="2" borderId="2" xfId="0" applyNumberFormat="1" applyFont="1" applyFill="1" applyBorder="1" applyAlignment="1">
      <alignment horizontal="right" vertical="top"/>
    </xf>
    <xf numFmtId="49" fontId="0" fillId="2" borderId="4" xfId="0" applyNumberFormat="1" applyFill="1" applyBorder="1" applyAlignment="1">
      <alignment horizontal="right" vertical="top"/>
    </xf>
    <xf numFmtId="49" fontId="0" fillId="2" borderId="3" xfId="0" applyNumberFormat="1" applyFill="1" applyBorder="1" applyAlignment="1">
      <alignment horizontal="right" vertical="top"/>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vertical="top" wrapText="1"/>
    </xf>
    <xf numFmtId="0" fontId="0" fillId="2" borderId="3" xfId="0" applyFill="1" applyBorder="1" applyAlignment="1">
      <alignment vertical="top" wrapText="1"/>
    </xf>
    <xf numFmtId="166" fontId="18" fillId="2" borderId="4" xfId="2" applyNumberFormat="1" applyFont="1" applyFill="1" applyBorder="1" applyAlignment="1">
      <alignment horizontal="center" vertical="top" wrapText="1"/>
    </xf>
    <xf numFmtId="2" fontId="9" fillId="2" borderId="1" xfId="0" applyNumberFormat="1" applyFont="1" applyFill="1" applyBorder="1" applyAlignment="1">
      <alignment horizontal="left" vertical="top" wrapText="1"/>
    </xf>
    <xf numFmtId="0" fontId="11" fillId="2" borderId="1" xfId="0" applyFont="1" applyFill="1" applyBorder="1" applyAlignment="1">
      <alignment horizontal="left" wrapText="1"/>
    </xf>
    <xf numFmtId="0" fontId="24" fillId="2" borderId="0" xfId="0" applyFont="1" applyFill="1" applyAlignment="1">
      <alignment horizontal="left" vertical="top" wrapText="1" shrinkToFit="1"/>
    </xf>
    <xf numFmtId="0" fontId="25" fillId="0" borderId="0" xfId="0" applyFont="1" applyAlignment="1">
      <alignment wrapText="1"/>
    </xf>
    <xf numFmtId="0" fontId="0" fillId="0" borderId="14" xfId="0" applyBorder="1" applyAlignment="1">
      <alignment horizontal="justify" vertical="center" wrapText="1"/>
    </xf>
    <xf numFmtId="0" fontId="0" fillId="0" borderId="18" xfId="0" applyBorder="1" applyAlignment="1">
      <alignment horizontal="justify" vertical="center" wrapText="1"/>
    </xf>
    <xf numFmtId="0" fontId="0" fillId="0" borderId="15" xfId="0" applyBorder="1" applyAlignment="1">
      <alignment horizontal="justify" vertical="center" wrapText="1"/>
    </xf>
    <xf numFmtId="0" fontId="0" fillId="0" borderId="14" xfId="0"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14" fontId="0" fillId="0" borderId="14" xfId="0" applyNumberFormat="1" applyBorder="1" applyAlignment="1">
      <alignment vertical="center" wrapText="1"/>
    </xf>
    <xf numFmtId="14" fontId="0" fillId="0" borderId="18" xfId="0" applyNumberFormat="1" applyBorder="1" applyAlignment="1">
      <alignment vertical="center" wrapText="1"/>
    </xf>
    <xf numFmtId="14" fontId="0" fillId="0" borderId="15" xfId="0" applyNumberFormat="1"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cellXfs>
  <cellStyles count="6">
    <cellStyle name="ex62" xfId="5"/>
    <cellStyle name="ex63" xfId="4"/>
    <cellStyle name="Гиперссылка" xfId="1" builtinId="8"/>
    <cellStyle name="Обычный" xfId="0" builtinId="0"/>
    <cellStyle name="Обычный 2"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D5A3643E40CC6DD2B6EFE298F2ACDA9F785B454396F5C7E29B0682957A23C10EC1680831A3B3B43529CDA5B276803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2"/>
  <sheetViews>
    <sheetView tabSelected="1" view="pageBreakPreview" zoomScale="64" zoomScaleNormal="82" zoomScaleSheetLayoutView="64" workbookViewId="0">
      <selection activeCell="A3" sqref="A3:I3"/>
    </sheetView>
  </sheetViews>
  <sheetFormatPr defaultColWidth="9.140625" defaultRowHeight="17.25" outlineLevelRow="1" x14ac:dyDescent="0.3"/>
  <cols>
    <col min="1" max="1" width="10" style="9" customWidth="1"/>
    <col min="2" max="2" width="63" style="52" customWidth="1"/>
    <col min="3" max="3" width="15.7109375" style="11" customWidth="1"/>
    <col min="4" max="4" width="43.42578125" style="10" customWidth="1"/>
    <col min="5" max="5" width="17.42578125" style="11" customWidth="1"/>
    <col min="6" max="6" width="97.140625" style="10" customWidth="1"/>
    <col min="7" max="7" width="20.28515625" style="47" customWidth="1"/>
    <col min="8" max="8" width="20.28515625" style="36" customWidth="1"/>
    <col min="9" max="9" width="18.85546875" style="36" customWidth="1"/>
    <col min="10" max="10" width="19" style="18" customWidth="1"/>
    <col min="11" max="11" width="23.28515625" style="5" customWidth="1"/>
    <col min="12" max="12" width="15.5703125" style="5" customWidth="1"/>
    <col min="13" max="16384" width="9.140625" style="5"/>
  </cols>
  <sheetData>
    <row r="1" spans="1:12" ht="42.75" customHeight="1" x14ac:dyDescent="0.25">
      <c r="A1" s="265" t="s">
        <v>76</v>
      </c>
      <c r="B1" s="265"/>
      <c r="C1" s="265"/>
      <c r="D1" s="265"/>
      <c r="E1" s="265"/>
      <c r="F1" s="265"/>
      <c r="G1" s="265"/>
      <c r="H1" s="265"/>
      <c r="I1" s="265"/>
    </row>
    <row r="2" spans="1:12" ht="47.25" customHeight="1" x14ac:dyDescent="0.25">
      <c r="A2" s="265" t="s">
        <v>463</v>
      </c>
      <c r="B2" s="265"/>
      <c r="C2" s="265"/>
      <c r="D2" s="265"/>
      <c r="E2" s="265"/>
      <c r="F2" s="265"/>
      <c r="G2" s="265"/>
      <c r="H2" s="265"/>
      <c r="I2" s="265"/>
    </row>
    <row r="3" spans="1:12" ht="15.75" customHeight="1" x14ac:dyDescent="0.25">
      <c r="A3" s="266" t="s">
        <v>77</v>
      </c>
      <c r="B3" s="266"/>
      <c r="C3" s="266"/>
      <c r="D3" s="266"/>
      <c r="E3" s="266"/>
      <c r="F3" s="266"/>
      <c r="G3" s="266"/>
      <c r="H3" s="266"/>
      <c r="I3" s="266"/>
    </row>
    <row r="4" spans="1:12" ht="16.5" x14ac:dyDescent="0.25">
      <c r="A4" s="1"/>
      <c r="B4" s="48"/>
      <c r="C4" s="2"/>
      <c r="D4" s="2"/>
      <c r="E4" s="2"/>
      <c r="F4" s="2"/>
      <c r="G4" s="35"/>
    </row>
    <row r="5" spans="1:12" ht="43.5" customHeight="1" x14ac:dyDescent="0.25">
      <c r="A5" s="239" t="s">
        <v>0</v>
      </c>
      <c r="B5" s="271" t="s">
        <v>1</v>
      </c>
      <c r="C5" s="194" t="s">
        <v>122</v>
      </c>
      <c r="D5" s="182" t="s">
        <v>2</v>
      </c>
      <c r="E5" s="194" t="s">
        <v>123</v>
      </c>
      <c r="F5" s="194"/>
      <c r="G5" s="269" t="s">
        <v>124</v>
      </c>
      <c r="H5" s="269"/>
      <c r="I5" s="269"/>
    </row>
    <row r="6" spans="1:12" ht="49.5" x14ac:dyDescent="0.25">
      <c r="A6" s="239"/>
      <c r="B6" s="271"/>
      <c r="C6" s="194"/>
      <c r="D6" s="182"/>
      <c r="E6" s="3" t="s">
        <v>3</v>
      </c>
      <c r="F6" s="4" t="s">
        <v>4</v>
      </c>
      <c r="G6" s="37" t="s">
        <v>5</v>
      </c>
      <c r="H6" s="38" t="s">
        <v>6</v>
      </c>
      <c r="I6" s="38" t="s">
        <v>7</v>
      </c>
    </row>
    <row r="7" spans="1:12" ht="16.5" x14ac:dyDescent="0.25">
      <c r="A7" s="4">
        <v>1</v>
      </c>
      <c r="B7" s="49">
        <v>2</v>
      </c>
      <c r="C7" s="3">
        <v>3</v>
      </c>
      <c r="D7" s="4">
        <v>4</v>
      </c>
      <c r="E7" s="3">
        <v>5</v>
      </c>
      <c r="F7" s="4">
        <v>6</v>
      </c>
      <c r="G7" s="39">
        <v>7</v>
      </c>
      <c r="H7" s="40">
        <v>8</v>
      </c>
      <c r="I7" s="39">
        <v>9</v>
      </c>
    </row>
    <row r="8" spans="1:12" ht="15.75" x14ac:dyDescent="0.25">
      <c r="A8" s="272" t="s">
        <v>9</v>
      </c>
      <c r="B8" s="272"/>
      <c r="C8" s="272"/>
      <c r="D8" s="272"/>
      <c r="E8" s="272"/>
      <c r="F8" s="272"/>
      <c r="G8" s="272"/>
      <c r="H8" s="272"/>
      <c r="I8" s="272"/>
      <c r="K8" s="6"/>
    </row>
    <row r="9" spans="1:12" ht="18.75" customHeight="1" x14ac:dyDescent="0.25">
      <c r="A9" s="153">
        <v>1</v>
      </c>
      <c r="B9" s="143" t="s">
        <v>306</v>
      </c>
      <c r="C9" s="146" t="s">
        <v>19</v>
      </c>
      <c r="D9" s="159" t="s">
        <v>125</v>
      </c>
      <c r="E9" s="146" t="s">
        <v>19</v>
      </c>
      <c r="F9" s="146" t="s">
        <v>19</v>
      </c>
      <c r="G9" s="107" t="s">
        <v>75</v>
      </c>
      <c r="H9" s="108">
        <f>H10+H11</f>
        <v>364476.1</v>
      </c>
      <c r="I9" s="108">
        <f>I10+I11</f>
        <v>199881.8</v>
      </c>
      <c r="K9" s="6"/>
      <c r="L9" s="6"/>
    </row>
    <row r="10" spans="1:12" ht="23.25" customHeight="1" x14ac:dyDescent="0.25">
      <c r="A10" s="192"/>
      <c r="B10" s="144"/>
      <c r="C10" s="147"/>
      <c r="D10" s="161"/>
      <c r="E10" s="147"/>
      <c r="F10" s="147"/>
      <c r="G10" s="107" t="s">
        <v>14</v>
      </c>
      <c r="H10" s="108">
        <v>4248.3</v>
      </c>
      <c r="I10" s="108">
        <f>I18+I22</f>
        <v>2135</v>
      </c>
      <c r="K10" s="6"/>
      <c r="L10" s="6"/>
    </row>
    <row r="11" spans="1:12" ht="23.25" customHeight="1" x14ac:dyDescent="0.25">
      <c r="A11" s="154"/>
      <c r="B11" s="145"/>
      <c r="C11" s="148"/>
      <c r="D11" s="160"/>
      <c r="E11" s="148"/>
      <c r="F11" s="148"/>
      <c r="G11" s="107" t="s">
        <v>15</v>
      </c>
      <c r="H11" s="108">
        <v>360227.8</v>
      </c>
      <c r="I11" s="108">
        <v>197746.8</v>
      </c>
      <c r="K11" s="6"/>
      <c r="L11" s="6"/>
    </row>
    <row r="12" spans="1:12" ht="23.25" customHeight="1" outlineLevel="1" x14ac:dyDescent="0.25">
      <c r="A12" s="239" t="s">
        <v>8</v>
      </c>
      <c r="B12" s="178" t="s">
        <v>307</v>
      </c>
      <c r="C12" s="194" t="s">
        <v>93</v>
      </c>
      <c r="D12" s="175" t="s">
        <v>17</v>
      </c>
      <c r="E12" s="182" t="s">
        <v>245</v>
      </c>
      <c r="F12" s="182"/>
      <c r="G12" s="151" t="s">
        <v>121</v>
      </c>
      <c r="H12" s="149">
        <v>332015.90000000002</v>
      </c>
      <c r="I12" s="149">
        <f>185129.6</f>
        <v>185129.60000000001</v>
      </c>
    </row>
    <row r="13" spans="1:12" ht="36" customHeight="1" outlineLevel="1" x14ac:dyDescent="0.25">
      <c r="A13" s="239"/>
      <c r="B13" s="178"/>
      <c r="C13" s="194"/>
      <c r="D13" s="175"/>
      <c r="E13" s="182"/>
      <c r="F13" s="175"/>
      <c r="G13" s="204"/>
      <c r="H13" s="200"/>
      <c r="I13" s="200"/>
    </row>
    <row r="14" spans="1:12" ht="24" customHeight="1" outlineLevel="1" x14ac:dyDescent="0.25">
      <c r="A14" s="239"/>
      <c r="B14" s="178"/>
      <c r="C14" s="194"/>
      <c r="D14" s="175"/>
      <c r="E14" s="182"/>
      <c r="F14" s="175"/>
      <c r="G14" s="152"/>
      <c r="H14" s="163"/>
      <c r="I14" s="163"/>
    </row>
    <row r="15" spans="1:12" ht="136.5" customHeight="1" outlineLevel="1" x14ac:dyDescent="0.25">
      <c r="A15" s="270"/>
      <c r="B15" s="151" t="s">
        <v>308</v>
      </c>
      <c r="C15" s="146" t="s">
        <v>33</v>
      </c>
      <c r="D15" s="175" t="s">
        <v>17</v>
      </c>
      <c r="E15" s="153" t="s">
        <v>120</v>
      </c>
      <c r="F15" s="186" t="s">
        <v>472</v>
      </c>
      <c r="G15" s="236"/>
      <c r="H15" s="230"/>
      <c r="I15" s="230"/>
    </row>
    <row r="16" spans="1:12" ht="63" customHeight="1" outlineLevel="1" x14ac:dyDescent="0.25">
      <c r="A16" s="239"/>
      <c r="B16" s="152"/>
      <c r="C16" s="148"/>
      <c r="D16" s="175"/>
      <c r="E16" s="154"/>
      <c r="F16" s="193"/>
      <c r="G16" s="237"/>
      <c r="H16" s="231"/>
      <c r="I16" s="231"/>
    </row>
    <row r="17" spans="1:9" ht="26.25" customHeight="1" outlineLevel="1" x14ac:dyDescent="0.25">
      <c r="A17" s="239" t="s">
        <v>34</v>
      </c>
      <c r="B17" s="178" t="s">
        <v>309</v>
      </c>
      <c r="C17" s="146" t="s">
        <v>93</v>
      </c>
      <c r="D17" s="175" t="s">
        <v>17</v>
      </c>
      <c r="E17" s="221">
        <v>45291</v>
      </c>
      <c r="F17" s="186"/>
      <c r="G17" s="92" t="s">
        <v>75</v>
      </c>
      <c r="H17" s="63">
        <f>H18+H19</f>
        <v>7958.2</v>
      </c>
      <c r="I17" s="63">
        <f>I18+I19</f>
        <v>4000.8</v>
      </c>
    </row>
    <row r="18" spans="1:9" ht="24.75" customHeight="1" outlineLevel="1" x14ac:dyDescent="0.25">
      <c r="A18" s="239"/>
      <c r="B18" s="178"/>
      <c r="C18" s="147"/>
      <c r="D18" s="175"/>
      <c r="E18" s="182"/>
      <c r="F18" s="229"/>
      <c r="G18" s="92" t="s">
        <v>14</v>
      </c>
      <c r="H18" s="63">
        <v>3979.1</v>
      </c>
      <c r="I18" s="63">
        <v>2000.4</v>
      </c>
    </row>
    <row r="19" spans="1:9" ht="23.25" customHeight="1" outlineLevel="1" x14ac:dyDescent="0.25">
      <c r="A19" s="239"/>
      <c r="B19" s="178"/>
      <c r="C19" s="148"/>
      <c r="D19" s="175"/>
      <c r="E19" s="182"/>
      <c r="F19" s="187"/>
      <c r="G19" s="92" t="s">
        <v>15</v>
      </c>
      <c r="H19" s="63">
        <v>3979.1</v>
      </c>
      <c r="I19" s="63">
        <v>2000.4</v>
      </c>
    </row>
    <row r="20" spans="1:9" ht="82.5" customHeight="1" outlineLevel="1" x14ac:dyDescent="0.25">
      <c r="A20" s="97"/>
      <c r="B20" s="92" t="s">
        <v>310</v>
      </c>
      <c r="C20" s="75" t="s">
        <v>33</v>
      </c>
      <c r="D20" s="70" t="s">
        <v>17</v>
      </c>
      <c r="E20" s="86" t="s">
        <v>109</v>
      </c>
      <c r="F20" s="91" t="s">
        <v>475</v>
      </c>
      <c r="G20" s="117"/>
      <c r="H20" s="118"/>
      <c r="I20" s="118"/>
    </row>
    <row r="21" spans="1:9" ht="31.5" customHeight="1" outlineLevel="1" x14ac:dyDescent="0.25">
      <c r="A21" s="159" t="s">
        <v>83</v>
      </c>
      <c r="B21" s="151" t="s">
        <v>311</v>
      </c>
      <c r="C21" s="146" t="s">
        <v>93</v>
      </c>
      <c r="D21" s="170" t="s">
        <v>246</v>
      </c>
      <c r="E21" s="221">
        <v>45291</v>
      </c>
      <c r="F21" s="186"/>
      <c r="G21" s="92" t="s">
        <v>75</v>
      </c>
      <c r="H21" s="63">
        <f>H22+H23</f>
        <v>24502</v>
      </c>
      <c r="I21" s="63">
        <f>I22+I23</f>
        <v>10751.4</v>
      </c>
    </row>
    <row r="22" spans="1:9" ht="19.5" customHeight="1" outlineLevel="1" x14ac:dyDescent="0.25">
      <c r="A22" s="161"/>
      <c r="B22" s="204"/>
      <c r="C22" s="147"/>
      <c r="D22" s="171"/>
      <c r="E22" s="182"/>
      <c r="F22" s="229"/>
      <c r="G22" s="92" t="s">
        <v>14</v>
      </c>
      <c r="H22" s="63">
        <v>269.2</v>
      </c>
      <c r="I22" s="63">
        <v>134.6</v>
      </c>
    </row>
    <row r="23" spans="1:9" ht="35.25" customHeight="1" outlineLevel="1" x14ac:dyDescent="0.25">
      <c r="A23" s="160"/>
      <c r="B23" s="152"/>
      <c r="C23" s="148"/>
      <c r="D23" s="172"/>
      <c r="E23" s="182"/>
      <c r="F23" s="187"/>
      <c r="G23" s="92" t="s">
        <v>15</v>
      </c>
      <c r="H23" s="81">
        <v>24232.799999999999</v>
      </c>
      <c r="I23" s="119">
        <v>10616.8</v>
      </c>
    </row>
    <row r="24" spans="1:9" ht="99.75" customHeight="1" outlineLevel="1" x14ac:dyDescent="0.25">
      <c r="A24" s="95"/>
      <c r="B24" s="78" t="s">
        <v>312</v>
      </c>
      <c r="C24" s="75" t="s">
        <v>33</v>
      </c>
      <c r="D24" s="120" t="s">
        <v>247</v>
      </c>
      <c r="E24" s="121" t="s">
        <v>120</v>
      </c>
      <c r="F24" s="77" t="s">
        <v>473</v>
      </c>
      <c r="G24" s="117"/>
      <c r="H24" s="122"/>
      <c r="I24" s="118"/>
    </row>
    <row r="25" spans="1:9" ht="31.5" customHeight="1" x14ac:dyDescent="0.25">
      <c r="A25" s="140">
        <v>2</v>
      </c>
      <c r="B25" s="143" t="s">
        <v>313</v>
      </c>
      <c r="C25" s="146" t="s">
        <v>19</v>
      </c>
      <c r="D25" s="232" t="s">
        <v>126</v>
      </c>
      <c r="E25" s="146" t="s">
        <v>19</v>
      </c>
      <c r="F25" s="146" t="s">
        <v>19</v>
      </c>
      <c r="G25" s="92" t="s">
        <v>75</v>
      </c>
      <c r="H25" s="81">
        <f>H26+H27</f>
        <v>2320945.9</v>
      </c>
      <c r="I25" s="81">
        <f>I26+I27</f>
        <v>1216194</v>
      </c>
    </row>
    <row r="26" spans="1:9" ht="21" customHeight="1" x14ac:dyDescent="0.25">
      <c r="A26" s="141"/>
      <c r="B26" s="144"/>
      <c r="C26" s="147"/>
      <c r="D26" s="233"/>
      <c r="E26" s="147"/>
      <c r="F26" s="147"/>
      <c r="G26" s="92" t="s">
        <v>14</v>
      </c>
      <c r="H26" s="108">
        <v>2320945.9</v>
      </c>
      <c r="I26" s="64">
        <f>I28</f>
        <v>1216194</v>
      </c>
    </row>
    <row r="27" spans="1:9" ht="18.75" customHeight="1" x14ac:dyDescent="0.25">
      <c r="A27" s="142"/>
      <c r="B27" s="145"/>
      <c r="C27" s="148"/>
      <c r="D27" s="234"/>
      <c r="E27" s="148"/>
      <c r="F27" s="148"/>
      <c r="G27" s="92" t="s">
        <v>15</v>
      </c>
      <c r="H27" s="108">
        <v>0</v>
      </c>
      <c r="I27" s="64">
        <v>0</v>
      </c>
    </row>
    <row r="28" spans="1:9" ht="43.5" customHeight="1" outlineLevel="1" x14ac:dyDescent="0.25">
      <c r="A28" s="173" t="s">
        <v>35</v>
      </c>
      <c r="B28" s="151" t="s">
        <v>314</v>
      </c>
      <c r="C28" s="146" t="s">
        <v>93</v>
      </c>
      <c r="D28" s="170" t="s">
        <v>18</v>
      </c>
      <c r="E28" s="176">
        <v>45291</v>
      </c>
      <c r="F28" s="140"/>
      <c r="G28" s="151" t="s">
        <v>14</v>
      </c>
      <c r="H28" s="149">
        <v>2320945.9</v>
      </c>
      <c r="I28" s="64">
        <v>1216194</v>
      </c>
    </row>
    <row r="29" spans="1:9" ht="30" customHeight="1" outlineLevel="1" x14ac:dyDescent="0.25">
      <c r="A29" s="174"/>
      <c r="B29" s="152"/>
      <c r="C29" s="148"/>
      <c r="D29" s="172"/>
      <c r="E29" s="142"/>
      <c r="F29" s="142"/>
      <c r="G29" s="152"/>
      <c r="H29" s="163"/>
      <c r="I29" s="83"/>
    </row>
    <row r="30" spans="1:9" ht="90.75" customHeight="1" outlineLevel="1" x14ac:dyDescent="0.25">
      <c r="A30" s="68"/>
      <c r="B30" s="69" t="s">
        <v>315</v>
      </c>
      <c r="C30" s="74" t="s">
        <v>93</v>
      </c>
      <c r="D30" s="93" t="s">
        <v>108</v>
      </c>
      <c r="E30" s="71">
        <v>45291</v>
      </c>
      <c r="F30" s="72"/>
      <c r="G30" s="117"/>
      <c r="H30" s="118"/>
      <c r="I30" s="118"/>
    </row>
    <row r="31" spans="1:9" ht="19.5" customHeight="1" outlineLevel="1" x14ac:dyDescent="0.25">
      <c r="A31" s="164" t="s">
        <v>36</v>
      </c>
      <c r="B31" s="178" t="s">
        <v>316</v>
      </c>
      <c r="C31" s="146" t="s">
        <v>93</v>
      </c>
      <c r="D31" s="175" t="s">
        <v>17</v>
      </c>
      <c r="E31" s="185">
        <v>45291</v>
      </c>
      <c r="F31" s="140"/>
      <c r="G31" s="226"/>
      <c r="H31" s="235"/>
      <c r="I31" s="235"/>
    </row>
    <row r="32" spans="1:9" ht="15.75" customHeight="1" outlineLevel="1" x14ac:dyDescent="0.25">
      <c r="A32" s="164"/>
      <c r="B32" s="178"/>
      <c r="C32" s="147"/>
      <c r="D32" s="175"/>
      <c r="E32" s="157"/>
      <c r="F32" s="141"/>
      <c r="G32" s="227"/>
      <c r="H32" s="235"/>
      <c r="I32" s="235"/>
    </row>
    <row r="33" spans="1:9" ht="15.75" customHeight="1" outlineLevel="1" x14ac:dyDescent="0.25">
      <c r="A33" s="164"/>
      <c r="B33" s="178"/>
      <c r="C33" s="147"/>
      <c r="D33" s="175"/>
      <c r="E33" s="157"/>
      <c r="F33" s="141"/>
      <c r="G33" s="227"/>
      <c r="H33" s="235"/>
      <c r="I33" s="235"/>
    </row>
    <row r="34" spans="1:9" ht="16.5" customHeight="1" outlineLevel="1" x14ac:dyDescent="0.25">
      <c r="A34" s="164"/>
      <c r="B34" s="178"/>
      <c r="C34" s="147"/>
      <c r="D34" s="175"/>
      <c r="E34" s="157"/>
      <c r="F34" s="141"/>
      <c r="G34" s="227"/>
      <c r="H34" s="235"/>
      <c r="I34" s="235"/>
    </row>
    <row r="35" spans="1:9" ht="40.5" customHeight="1" outlineLevel="1" x14ac:dyDescent="0.25">
      <c r="A35" s="164"/>
      <c r="B35" s="178"/>
      <c r="C35" s="148"/>
      <c r="D35" s="175"/>
      <c r="E35" s="157"/>
      <c r="F35" s="142"/>
      <c r="G35" s="228"/>
      <c r="H35" s="235"/>
      <c r="I35" s="235"/>
    </row>
    <row r="36" spans="1:9" ht="11.25" customHeight="1" outlineLevel="1" x14ac:dyDescent="0.25">
      <c r="A36" s="164"/>
      <c r="B36" s="151" t="s">
        <v>317</v>
      </c>
      <c r="C36" s="146" t="s">
        <v>33</v>
      </c>
      <c r="D36" s="175" t="s">
        <v>246</v>
      </c>
      <c r="E36" s="182" t="s">
        <v>119</v>
      </c>
      <c r="F36" s="183" t="s">
        <v>474</v>
      </c>
      <c r="G36" s="279"/>
      <c r="H36" s="280"/>
      <c r="I36" s="280"/>
    </row>
    <row r="37" spans="1:9" ht="103.5" customHeight="1" outlineLevel="1" x14ac:dyDescent="0.25">
      <c r="A37" s="164"/>
      <c r="B37" s="152"/>
      <c r="C37" s="148"/>
      <c r="D37" s="175"/>
      <c r="E37" s="182"/>
      <c r="F37" s="184"/>
      <c r="G37" s="279"/>
      <c r="H37" s="280"/>
      <c r="I37" s="280"/>
    </row>
    <row r="38" spans="1:9" ht="69.75" customHeight="1" x14ac:dyDescent="0.25">
      <c r="A38" s="140">
        <v>3</v>
      </c>
      <c r="B38" s="143" t="s">
        <v>318</v>
      </c>
      <c r="C38" s="146" t="s">
        <v>19</v>
      </c>
      <c r="D38" s="159" t="s">
        <v>125</v>
      </c>
      <c r="E38" s="146" t="s">
        <v>19</v>
      </c>
      <c r="F38" s="146" t="s">
        <v>19</v>
      </c>
      <c r="G38" s="92" t="s">
        <v>75</v>
      </c>
      <c r="H38" s="81">
        <f>H39</f>
        <v>121349.9</v>
      </c>
      <c r="I38" s="81">
        <f>I39</f>
        <v>62450</v>
      </c>
    </row>
    <row r="39" spans="1:9" ht="18" customHeight="1" x14ac:dyDescent="0.25">
      <c r="A39" s="141"/>
      <c r="B39" s="144"/>
      <c r="C39" s="147"/>
      <c r="D39" s="161"/>
      <c r="E39" s="147"/>
      <c r="F39" s="147"/>
      <c r="G39" s="53" t="s">
        <v>14</v>
      </c>
      <c r="H39" s="81">
        <v>121349.9</v>
      </c>
      <c r="I39" s="63">
        <f>I50</f>
        <v>62450</v>
      </c>
    </row>
    <row r="40" spans="1:9" ht="36" customHeight="1" x14ac:dyDescent="0.25">
      <c r="A40" s="142"/>
      <c r="B40" s="145"/>
      <c r="C40" s="148"/>
      <c r="D40" s="160"/>
      <c r="E40" s="148"/>
      <c r="F40" s="148"/>
      <c r="G40" s="53" t="s">
        <v>15</v>
      </c>
      <c r="H40" s="81"/>
      <c r="I40" s="63"/>
    </row>
    <row r="41" spans="1:9" ht="15" customHeight="1" outlineLevel="1" x14ac:dyDescent="0.25">
      <c r="A41" s="164" t="s">
        <v>37</v>
      </c>
      <c r="B41" s="178" t="s">
        <v>319</v>
      </c>
      <c r="C41" s="146" t="s">
        <v>133</v>
      </c>
      <c r="D41" s="170" t="s">
        <v>248</v>
      </c>
      <c r="E41" s="185">
        <v>45291</v>
      </c>
      <c r="F41" s="155"/>
      <c r="G41" s="188"/>
      <c r="H41" s="189"/>
      <c r="I41" s="189"/>
    </row>
    <row r="42" spans="1:9" ht="25.5" customHeight="1" outlineLevel="1" x14ac:dyDescent="0.25">
      <c r="A42" s="164"/>
      <c r="B42" s="178"/>
      <c r="C42" s="147"/>
      <c r="D42" s="171"/>
      <c r="E42" s="157"/>
      <c r="F42" s="179"/>
      <c r="G42" s="188"/>
      <c r="H42" s="189"/>
      <c r="I42" s="189"/>
    </row>
    <row r="43" spans="1:9" ht="35.25" customHeight="1" outlineLevel="1" x14ac:dyDescent="0.25">
      <c r="A43" s="164"/>
      <c r="B43" s="178"/>
      <c r="C43" s="147"/>
      <c r="D43" s="171"/>
      <c r="E43" s="157"/>
      <c r="F43" s="179"/>
      <c r="G43" s="188"/>
      <c r="H43" s="189"/>
      <c r="I43" s="189"/>
    </row>
    <row r="44" spans="1:9" ht="31.5" customHeight="1" outlineLevel="1" x14ac:dyDescent="0.25">
      <c r="A44" s="164"/>
      <c r="B44" s="178"/>
      <c r="C44" s="147"/>
      <c r="D44" s="171"/>
      <c r="E44" s="157"/>
      <c r="F44" s="179"/>
      <c r="G44" s="188"/>
      <c r="H44" s="189"/>
      <c r="I44" s="189"/>
    </row>
    <row r="45" spans="1:9" ht="27.75" customHeight="1" outlineLevel="1" x14ac:dyDescent="0.25">
      <c r="A45" s="164"/>
      <c r="B45" s="178"/>
      <c r="C45" s="148"/>
      <c r="D45" s="172"/>
      <c r="E45" s="157"/>
      <c r="F45" s="156"/>
      <c r="G45" s="188"/>
      <c r="H45" s="189"/>
      <c r="I45" s="189"/>
    </row>
    <row r="46" spans="1:9" ht="15" customHeight="1" outlineLevel="1" x14ac:dyDescent="0.25">
      <c r="A46" s="164"/>
      <c r="B46" s="151" t="s">
        <v>320</v>
      </c>
      <c r="C46" s="146" t="s">
        <v>33</v>
      </c>
      <c r="D46" s="170" t="s">
        <v>248</v>
      </c>
      <c r="E46" s="153" t="s">
        <v>118</v>
      </c>
      <c r="F46" s="186" t="s">
        <v>477</v>
      </c>
      <c r="G46" s="188"/>
      <c r="H46" s="190"/>
      <c r="I46" s="190"/>
    </row>
    <row r="47" spans="1:9" ht="93.75" customHeight="1" outlineLevel="1" x14ac:dyDescent="0.25">
      <c r="A47" s="164"/>
      <c r="B47" s="152"/>
      <c r="C47" s="148"/>
      <c r="D47" s="172"/>
      <c r="E47" s="154"/>
      <c r="F47" s="187"/>
      <c r="G47" s="188"/>
      <c r="H47" s="190"/>
      <c r="I47" s="190"/>
    </row>
    <row r="48" spans="1:9" ht="15" customHeight="1" outlineLevel="1" x14ac:dyDescent="0.25">
      <c r="A48" s="164"/>
      <c r="B48" s="151" t="s">
        <v>321</v>
      </c>
      <c r="C48" s="146" t="s">
        <v>33</v>
      </c>
      <c r="D48" s="170" t="s">
        <v>248</v>
      </c>
      <c r="E48" s="153" t="s">
        <v>117</v>
      </c>
      <c r="F48" s="186" t="s">
        <v>478</v>
      </c>
      <c r="G48" s="188"/>
      <c r="H48" s="190"/>
      <c r="I48" s="190"/>
    </row>
    <row r="49" spans="1:11" ht="121.5" customHeight="1" outlineLevel="1" x14ac:dyDescent="0.25">
      <c r="A49" s="164"/>
      <c r="B49" s="152"/>
      <c r="C49" s="148"/>
      <c r="D49" s="172"/>
      <c r="E49" s="154"/>
      <c r="F49" s="187"/>
      <c r="G49" s="188"/>
      <c r="H49" s="190"/>
      <c r="I49" s="190"/>
    </row>
    <row r="50" spans="1:11" ht="27.75" customHeight="1" outlineLevel="1" x14ac:dyDescent="0.25">
      <c r="A50" s="173" t="s">
        <v>38</v>
      </c>
      <c r="B50" s="151" t="s">
        <v>322</v>
      </c>
      <c r="C50" s="146" t="s">
        <v>93</v>
      </c>
      <c r="D50" s="170" t="s">
        <v>17</v>
      </c>
      <c r="E50" s="176">
        <v>45291</v>
      </c>
      <c r="F50" s="155"/>
      <c r="G50" s="151" t="s">
        <v>14</v>
      </c>
      <c r="H50" s="149">
        <v>121349.9</v>
      </c>
      <c r="I50" s="149">
        <v>62450</v>
      </c>
    </row>
    <row r="51" spans="1:11" ht="45.75" customHeight="1" outlineLevel="1" x14ac:dyDescent="0.25">
      <c r="A51" s="174"/>
      <c r="B51" s="152"/>
      <c r="C51" s="148"/>
      <c r="D51" s="172"/>
      <c r="E51" s="142"/>
      <c r="F51" s="156"/>
      <c r="G51" s="152"/>
      <c r="H51" s="163"/>
      <c r="I51" s="163"/>
    </row>
    <row r="52" spans="1:11" ht="15" outlineLevel="1" x14ac:dyDescent="0.25">
      <c r="A52" s="164"/>
      <c r="B52" s="151" t="s">
        <v>323</v>
      </c>
      <c r="C52" s="146" t="s">
        <v>93</v>
      </c>
      <c r="D52" s="170" t="s">
        <v>17</v>
      </c>
      <c r="E52" s="176">
        <v>45291</v>
      </c>
      <c r="F52" s="155"/>
      <c r="G52" s="188"/>
      <c r="H52" s="190"/>
      <c r="I52" s="190"/>
    </row>
    <row r="53" spans="1:11" ht="71.25" customHeight="1" outlineLevel="1" x14ac:dyDescent="0.25">
      <c r="A53" s="164"/>
      <c r="B53" s="152"/>
      <c r="C53" s="148"/>
      <c r="D53" s="172"/>
      <c r="E53" s="142"/>
      <c r="F53" s="156"/>
      <c r="G53" s="188"/>
      <c r="H53" s="190"/>
      <c r="I53" s="190"/>
    </row>
    <row r="54" spans="1:11" ht="30.75" customHeight="1" x14ac:dyDescent="0.25">
      <c r="A54" s="140" t="s">
        <v>284</v>
      </c>
      <c r="B54" s="143" t="s">
        <v>324</v>
      </c>
      <c r="C54" s="146" t="s">
        <v>19</v>
      </c>
      <c r="D54" s="159" t="s">
        <v>21</v>
      </c>
      <c r="E54" s="146" t="s">
        <v>19</v>
      </c>
      <c r="F54" s="146" t="s">
        <v>19</v>
      </c>
      <c r="G54" s="92" t="s">
        <v>75</v>
      </c>
      <c r="H54" s="81"/>
      <c r="I54" s="81"/>
      <c r="K54" s="7"/>
    </row>
    <row r="55" spans="1:11" ht="18" customHeight="1" x14ac:dyDescent="0.25">
      <c r="A55" s="141"/>
      <c r="B55" s="144"/>
      <c r="C55" s="147"/>
      <c r="D55" s="161"/>
      <c r="E55" s="147"/>
      <c r="F55" s="147"/>
      <c r="G55" s="107" t="s">
        <v>14</v>
      </c>
      <c r="H55" s="81"/>
      <c r="I55" s="81"/>
      <c r="K55" s="7"/>
    </row>
    <row r="56" spans="1:11" ht="24.75" customHeight="1" x14ac:dyDescent="0.25">
      <c r="A56" s="142"/>
      <c r="B56" s="145"/>
      <c r="C56" s="148"/>
      <c r="D56" s="160"/>
      <c r="E56" s="148"/>
      <c r="F56" s="148"/>
      <c r="G56" s="69" t="s">
        <v>15</v>
      </c>
      <c r="H56" s="81"/>
      <c r="I56" s="81"/>
      <c r="K56" s="7"/>
    </row>
    <row r="57" spans="1:11" ht="15" outlineLevel="1" x14ac:dyDescent="0.25">
      <c r="A57" s="164" t="s">
        <v>285</v>
      </c>
      <c r="B57" s="178" t="s">
        <v>325</v>
      </c>
      <c r="C57" s="155"/>
      <c r="D57" s="239" t="s">
        <v>21</v>
      </c>
      <c r="E57" s="157"/>
      <c r="F57" s="177"/>
      <c r="G57" s="165"/>
      <c r="H57" s="189"/>
      <c r="I57" s="189"/>
    </row>
    <row r="58" spans="1:11" ht="15" outlineLevel="1" x14ac:dyDescent="0.25">
      <c r="A58" s="164"/>
      <c r="B58" s="178"/>
      <c r="C58" s="179"/>
      <c r="D58" s="239"/>
      <c r="E58" s="157"/>
      <c r="F58" s="177"/>
      <c r="G58" s="191"/>
      <c r="H58" s="189"/>
      <c r="I58" s="189"/>
    </row>
    <row r="59" spans="1:11" ht="15" outlineLevel="1" x14ac:dyDescent="0.25">
      <c r="A59" s="164"/>
      <c r="B59" s="178"/>
      <c r="C59" s="179"/>
      <c r="D59" s="239"/>
      <c r="E59" s="157"/>
      <c r="F59" s="177"/>
      <c r="G59" s="191"/>
      <c r="H59" s="189"/>
      <c r="I59" s="189"/>
    </row>
    <row r="60" spans="1:11" ht="6" customHeight="1" outlineLevel="1" x14ac:dyDescent="0.25">
      <c r="A60" s="164"/>
      <c r="B60" s="178"/>
      <c r="C60" s="179"/>
      <c r="D60" s="239"/>
      <c r="E60" s="157"/>
      <c r="F60" s="177"/>
      <c r="G60" s="191"/>
      <c r="H60" s="189"/>
      <c r="I60" s="189"/>
    </row>
    <row r="61" spans="1:11" ht="39" customHeight="1" outlineLevel="1" x14ac:dyDescent="0.25">
      <c r="A61" s="164"/>
      <c r="B61" s="178"/>
      <c r="C61" s="156"/>
      <c r="D61" s="239"/>
      <c r="E61" s="157"/>
      <c r="F61" s="177"/>
      <c r="G61" s="166"/>
      <c r="H61" s="189"/>
      <c r="I61" s="189"/>
    </row>
    <row r="62" spans="1:11" ht="15" outlineLevel="1" x14ac:dyDescent="0.25">
      <c r="A62" s="164"/>
      <c r="B62" s="212" t="s">
        <v>326</v>
      </c>
      <c r="C62" s="146" t="s">
        <v>93</v>
      </c>
      <c r="D62" s="239" t="s">
        <v>249</v>
      </c>
      <c r="E62" s="185">
        <v>45291</v>
      </c>
      <c r="F62" s="146"/>
      <c r="G62" s="188"/>
      <c r="H62" s="190"/>
      <c r="I62" s="190"/>
    </row>
    <row r="63" spans="1:11" ht="89.25" customHeight="1" outlineLevel="1" x14ac:dyDescent="0.25">
      <c r="A63" s="164"/>
      <c r="B63" s="213"/>
      <c r="C63" s="156"/>
      <c r="D63" s="239"/>
      <c r="E63" s="157"/>
      <c r="F63" s="148"/>
      <c r="G63" s="188"/>
      <c r="H63" s="190"/>
      <c r="I63" s="190"/>
    </row>
    <row r="64" spans="1:11" ht="25.5" customHeight="1" x14ac:dyDescent="0.25">
      <c r="A64" s="140" t="s">
        <v>39</v>
      </c>
      <c r="B64" s="248" t="s">
        <v>327</v>
      </c>
      <c r="C64" s="155" t="s">
        <v>19</v>
      </c>
      <c r="D64" s="159" t="s">
        <v>128</v>
      </c>
      <c r="E64" s="155" t="s">
        <v>19</v>
      </c>
      <c r="F64" s="155" t="s">
        <v>19</v>
      </c>
      <c r="G64" s="123" t="s">
        <v>75</v>
      </c>
      <c r="H64" s="81">
        <f>H65+H66</f>
        <v>31214.800000000003</v>
      </c>
      <c r="I64" s="81">
        <f>I65+I66</f>
        <v>32351.1</v>
      </c>
    </row>
    <row r="65" spans="1:9" ht="19.5" customHeight="1" x14ac:dyDescent="0.25">
      <c r="A65" s="141"/>
      <c r="B65" s="249"/>
      <c r="C65" s="179"/>
      <c r="D65" s="161"/>
      <c r="E65" s="179"/>
      <c r="F65" s="179"/>
      <c r="G65" s="123" t="s">
        <v>14</v>
      </c>
      <c r="H65" s="81">
        <v>14683.4</v>
      </c>
      <c r="I65" s="81">
        <f>I72+I77+I84</f>
        <v>10893</v>
      </c>
    </row>
    <row r="66" spans="1:9" ht="21" customHeight="1" x14ac:dyDescent="0.25">
      <c r="A66" s="142"/>
      <c r="B66" s="250"/>
      <c r="C66" s="156"/>
      <c r="D66" s="160"/>
      <c r="E66" s="156"/>
      <c r="F66" s="156"/>
      <c r="G66" s="123" t="s">
        <v>15</v>
      </c>
      <c r="H66" s="81">
        <v>16531.400000000001</v>
      </c>
      <c r="I66" s="81">
        <f>I73+I78+I87+I89+I91+I85</f>
        <v>21458.1</v>
      </c>
    </row>
    <row r="67" spans="1:9" ht="17.25" customHeight="1" outlineLevel="1" x14ac:dyDescent="0.25">
      <c r="A67" s="256" t="s">
        <v>40</v>
      </c>
      <c r="B67" s="219" t="s">
        <v>328</v>
      </c>
      <c r="C67" s="155"/>
      <c r="D67" s="170" t="s">
        <v>21</v>
      </c>
      <c r="E67" s="140"/>
      <c r="F67" s="146"/>
      <c r="G67" s="188" t="s">
        <v>75</v>
      </c>
      <c r="H67" s="189">
        <f>H72+H73</f>
        <v>24766.6</v>
      </c>
      <c r="I67" s="190">
        <f>I72+I73</f>
        <v>7517.2999999999993</v>
      </c>
    </row>
    <row r="68" spans="1:9" ht="3.75" customHeight="1" outlineLevel="1" x14ac:dyDescent="0.25">
      <c r="A68" s="214"/>
      <c r="B68" s="204"/>
      <c r="C68" s="179"/>
      <c r="D68" s="171"/>
      <c r="E68" s="141"/>
      <c r="F68" s="147"/>
      <c r="G68" s="188"/>
      <c r="H68" s="189"/>
      <c r="I68" s="190"/>
    </row>
    <row r="69" spans="1:9" ht="10.5" customHeight="1" outlineLevel="1" x14ac:dyDescent="0.25">
      <c r="A69" s="214"/>
      <c r="B69" s="204"/>
      <c r="C69" s="179"/>
      <c r="D69" s="171"/>
      <c r="E69" s="141"/>
      <c r="F69" s="147"/>
      <c r="G69" s="188"/>
      <c r="H69" s="189"/>
      <c r="I69" s="190"/>
    </row>
    <row r="70" spans="1:9" ht="3" customHeight="1" outlineLevel="1" x14ac:dyDescent="0.25">
      <c r="A70" s="214"/>
      <c r="B70" s="204"/>
      <c r="C70" s="179"/>
      <c r="D70" s="171"/>
      <c r="E70" s="141"/>
      <c r="F70" s="147"/>
      <c r="G70" s="188"/>
      <c r="H70" s="189"/>
      <c r="I70" s="190"/>
    </row>
    <row r="71" spans="1:9" ht="6.75" customHeight="1" outlineLevel="1" x14ac:dyDescent="0.25">
      <c r="A71" s="214"/>
      <c r="B71" s="204"/>
      <c r="C71" s="179"/>
      <c r="D71" s="171"/>
      <c r="E71" s="141"/>
      <c r="F71" s="147"/>
      <c r="G71" s="188"/>
      <c r="H71" s="189"/>
      <c r="I71" s="190"/>
    </row>
    <row r="72" spans="1:9" ht="20.25" customHeight="1" outlineLevel="1" x14ac:dyDescent="0.25">
      <c r="A72" s="214"/>
      <c r="B72" s="204"/>
      <c r="C72" s="179"/>
      <c r="D72" s="171"/>
      <c r="E72" s="141"/>
      <c r="F72" s="147"/>
      <c r="G72" s="62" t="s">
        <v>14</v>
      </c>
      <c r="H72" s="81">
        <v>10230</v>
      </c>
      <c r="I72" s="63">
        <v>3282.4</v>
      </c>
    </row>
    <row r="73" spans="1:9" ht="20.25" customHeight="1" outlineLevel="1" x14ac:dyDescent="0.25">
      <c r="A73" s="174"/>
      <c r="B73" s="152"/>
      <c r="C73" s="156"/>
      <c r="D73" s="172"/>
      <c r="E73" s="142"/>
      <c r="F73" s="148"/>
      <c r="G73" s="92" t="s">
        <v>15</v>
      </c>
      <c r="H73" s="81">
        <v>14536.6</v>
      </c>
      <c r="I73" s="63">
        <f>3870.2+364.7</f>
        <v>4234.8999999999996</v>
      </c>
    </row>
    <row r="74" spans="1:9" ht="15" customHeight="1" outlineLevel="1" x14ac:dyDescent="0.25">
      <c r="A74" s="164"/>
      <c r="B74" s="240" t="s">
        <v>329</v>
      </c>
      <c r="C74" s="146" t="s">
        <v>93</v>
      </c>
      <c r="D74" s="170" t="s">
        <v>249</v>
      </c>
      <c r="E74" s="185">
        <v>45291</v>
      </c>
      <c r="F74" s="146"/>
      <c r="G74" s="188"/>
      <c r="H74" s="190"/>
      <c r="I74" s="190"/>
    </row>
    <row r="75" spans="1:9" ht="75" customHeight="1" outlineLevel="1" x14ac:dyDescent="0.25">
      <c r="A75" s="164"/>
      <c r="B75" s="213"/>
      <c r="C75" s="148"/>
      <c r="D75" s="172"/>
      <c r="E75" s="157"/>
      <c r="F75" s="148"/>
      <c r="G75" s="188"/>
      <c r="H75" s="190"/>
      <c r="I75" s="190"/>
    </row>
    <row r="76" spans="1:9" ht="18" customHeight="1" outlineLevel="1" x14ac:dyDescent="0.25">
      <c r="A76" s="173" t="s">
        <v>286</v>
      </c>
      <c r="B76" s="151" t="s">
        <v>330</v>
      </c>
      <c r="C76" s="155"/>
      <c r="D76" s="170" t="s">
        <v>95</v>
      </c>
      <c r="E76" s="176"/>
      <c r="F76" s="155"/>
      <c r="G76" s="92" t="s">
        <v>75</v>
      </c>
      <c r="H76" s="63">
        <f>H78+H77</f>
        <v>4948.2</v>
      </c>
      <c r="I76" s="63">
        <f>I78+I77</f>
        <v>7567.3</v>
      </c>
    </row>
    <row r="77" spans="1:9" ht="18" customHeight="1" outlineLevel="1" x14ac:dyDescent="0.25">
      <c r="A77" s="253"/>
      <c r="B77" s="255"/>
      <c r="C77" s="251"/>
      <c r="D77" s="222"/>
      <c r="E77" s="224"/>
      <c r="F77" s="251"/>
      <c r="G77" s="92" t="s">
        <v>14</v>
      </c>
      <c r="H77" s="63">
        <v>4453.3999999999996</v>
      </c>
      <c r="I77" s="63">
        <v>6810.6</v>
      </c>
    </row>
    <row r="78" spans="1:9" ht="36" customHeight="1" outlineLevel="1" x14ac:dyDescent="0.25">
      <c r="A78" s="254"/>
      <c r="B78" s="207"/>
      <c r="C78" s="252"/>
      <c r="D78" s="223"/>
      <c r="E78" s="225"/>
      <c r="F78" s="252"/>
      <c r="G78" s="92" t="s">
        <v>15</v>
      </c>
      <c r="H78" s="63">
        <v>494.8</v>
      </c>
      <c r="I78" s="63">
        <v>756.7</v>
      </c>
    </row>
    <row r="79" spans="1:9" ht="35.25" customHeight="1" outlineLevel="1" x14ac:dyDescent="0.25">
      <c r="A79" s="173"/>
      <c r="B79" s="143" t="s">
        <v>331</v>
      </c>
      <c r="C79" s="146" t="s">
        <v>93</v>
      </c>
      <c r="D79" s="170" t="s">
        <v>249</v>
      </c>
      <c r="E79" s="176">
        <v>45291</v>
      </c>
      <c r="F79" s="146"/>
      <c r="G79" s="165"/>
      <c r="H79" s="149"/>
      <c r="I79" s="149"/>
    </row>
    <row r="80" spans="1:9" ht="36.75" customHeight="1" outlineLevel="1" x14ac:dyDescent="0.25">
      <c r="A80" s="174"/>
      <c r="B80" s="145"/>
      <c r="C80" s="148"/>
      <c r="D80" s="172"/>
      <c r="E80" s="243"/>
      <c r="F80" s="148"/>
      <c r="G80" s="166"/>
      <c r="H80" s="150"/>
      <c r="I80" s="150"/>
    </row>
    <row r="81" spans="1:9" ht="74.25" customHeight="1" outlineLevel="1" x14ac:dyDescent="0.25">
      <c r="A81" s="87"/>
      <c r="B81" s="90" t="s">
        <v>332</v>
      </c>
      <c r="C81" s="75" t="s">
        <v>93</v>
      </c>
      <c r="D81" s="94" t="s">
        <v>249</v>
      </c>
      <c r="E81" s="54">
        <v>45291</v>
      </c>
      <c r="F81" s="75"/>
      <c r="G81" s="67"/>
      <c r="H81" s="65"/>
      <c r="I81" s="65"/>
    </row>
    <row r="82" spans="1:9" ht="107.25" customHeight="1" outlineLevel="1" x14ac:dyDescent="0.25">
      <c r="A82" s="68"/>
      <c r="B82" s="88" t="s">
        <v>333</v>
      </c>
      <c r="C82" s="75" t="s">
        <v>33</v>
      </c>
      <c r="D82" s="70" t="s">
        <v>250</v>
      </c>
      <c r="E82" s="121" t="s">
        <v>116</v>
      </c>
      <c r="F82" s="91" t="s">
        <v>460</v>
      </c>
      <c r="G82" s="62"/>
      <c r="H82" s="63"/>
      <c r="I82" s="63"/>
    </row>
    <row r="83" spans="1:9" ht="24" customHeight="1" outlineLevel="1" x14ac:dyDescent="0.25">
      <c r="A83" s="140" t="s">
        <v>287</v>
      </c>
      <c r="B83" s="143" t="s">
        <v>334</v>
      </c>
      <c r="C83" s="146"/>
      <c r="D83" s="153" t="s">
        <v>21</v>
      </c>
      <c r="E83" s="216"/>
      <c r="F83" s="153"/>
      <c r="G83" s="92" t="s">
        <v>75</v>
      </c>
      <c r="H83" s="63"/>
      <c r="I83" s="63">
        <f>I85+I84</f>
        <v>888.9</v>
      </c>
    </row>
    <row r="84" spans="1:9" ht="24" customHeight="1" outlineLevel="1" x14ac:dyDescent="0.25">
      <c r="A84" s="141"/>
      <c r="B84" s="144"/>
      <c r="C84" s="147"/>
      <c r="D84" s="192"/>
      <c r="E84" s="217"/>
      <c r="F84" s="192"/>
      <c r="G84" s="92" t="s">
        <v>14</v>
      </c>
      <c r="H84" s="63"/>
      <c r="I84" s="63">
        <v>800</v>
      </c>
    </row>
    <row r="85" spans="1:9" ht="24" customHeight="1" outlineLevel="1" x14ac:dyDescent="0.25">
      <c r="A85" s="142"/>
      <c r="B85" s="145"/>
      <c r="C85" s="148"/>
      <c r="D85" s="154"/>
      <c r="E85" s="218"/>
      <c r="F85" s="154"/>
      <c r="G85" s="92" t="s">
        <v>15</v>
      </c>
      <c r="H85" s="63"/>
      <c r="I85" s="63">
        <v>88.9</v>
      </c>
    </row>
    <row r="86" spans="1:9" ht="90.75" customHeight="1" outlineLevel="1" x14ac:dyDescent="0.25">
      <c r="A86" s="68"/>
      <c r="B86" s="88" t="s">
        <v>335</v>
      </c>
      <c r="C86" s="75" t="s">
        <v>93</v>
      </c>
      <c r="D86" s="70" t="s">
        <v>249</v>
      </c>
      <c r="E86" s="121">
        <v>45291</v>
      </c>
      <c r="F86" s="91"/>
      <c r="G86" s="62"/>
      <c r="H86" s="63"/>
      <c r="I86" s="63"/>
    </row>
    <row r="87" spans="1:9" ht="96" customHeight="1" outlineLevel="1" x14ac:dyDescent="0.25">
      <c r="A87" s="68" t="s">
        <v>288</v>
      </c>
      <c r="B87" s="89" t="s">
        <v>336</v>
      </c>
      <c r="C87" s="96"/>
      <c r="D87" s="70" t="s">
        <v>21</v>
      </c>
      <c r="E87" s="124"/>
      <c r="F87" s="91"/>
      <c r="G87" s="53" t="s">
        <v>121</v>
      </c>
      <c r="H87" s="63"/>
      <c r="I87" s="118">
        <v>2000</v>
      </c>
    </row>
    <row r="88" spans="1:9" ht="101.25" customHeight="1" outlineLevel="1" x14ac:dyDescent="0.25">
      <c r="A88" s="68"/>
      <c r="B88" s="89" t="s">
        <v>337</v>
      </c>
      <c r="C88" s="75" t="s">
        <v>33</v>
      </c>
      <c r="D88" s="70" t="s">
        <v>250</v>
      </c>
      <c r="E88" s="124" t="s">
        <v>251</v>
      </c>
      <c r="F88" s="91" t="s">
        <v>479</v>
      </c>
      <c r="G88" s="62"/>
      <c r="H88" s="63"/>
      <c r="I88" s="63"/>
    </row>
    <row r="89" spans="1:9" ht="60" customHeight="1" outlineLevel="1" x14ac:dyDescent="0.25">
      <c r="A89" s="125" t="s">
        <v>289</v>
      </c>
      <c r="B89" s="126" t="s">
        <v>338</v>
      </c>
      <c r="C89" s="135"/>
      <c r="D89" s="127" t="s">
        <v>21</v>
      </c>
      <c r="E89" s="128"/>
      <c r="F89" s="91"/>
      <c r="G89" s="53" t="s">
        <v>121</v>
      </c>
      <c r="H89" s="111"/>
      <c r="I89" s="129">
        <v>14000</v>
      </c>
    </row>
    <row r="90" spans="1:9" ht="81.75" customHeight="1" outlineLevel="1" x14ac:dyDescent="0.25">
      <c r="A90" s="68"/>
      <c r="B90" s="89" t="s">
        <v>339</v>
      </c>
      <c r="C90" s="75" t="s">
        <v>33</v>
      </c>
      <c r="D90" s="70" t="s">
        <v>249</v>
      </c>
      <c r="E90" s="124" t="s">
        <v>252</v>
      </c>
      <c r="F90" s="91" t="s">
        <v>480</v>
      </c>
      <c r="G90" s="62"/>
      <c r="H90" s="63"/>
      <c r="I90" s="63"/>
    </row>
    <row r="91" spans="1:9" ht="95.25" customHeight="1" outlineLevel="1" x14ac:dyDescent="0.25">
      <c r="A91" s="68"/>
      <c r="B91" s="89" t="s">
        <v>340</v>
      </c>
      <c r="C91" s="96"/>
      <c r="D91" s="70" t="s">
        <v>21</v>
      </c>
      <c r="E91" s="124"/>
      <c r="F91" s="91"/>
      <c r="G91" s="136" t="s">
        <v>121</v>
      </c>
      <c r="H91" s="65">
        <v>1500</v>
      </c>
      <c r="I91" s="65">
        <v>377.6</v>
      </c>
    </row>
    <row r="92" spans="1:9" ht="106.5" customHeight="1" outlineLevel="1" x14ac:dyDescent="0.25">
      <c r="A92" s="125"/>
      <c r="B92" s="126" t="s">
        <v>341</v>
      </c>
      <c r="C92" s="75" t="s">
        <v>33</v>
      </c>
      <c r="D92" s="127" t="s">
        <v>249</v>
      </c>
      <c r="E92" s="128" t="s">
        <v>252</v>
      </c>
      <c r="F92" s="91" t="s">
        <v>462</v>
      </c>
      <c r="G92" s="62"/>
      <c r="H92" s="63"/>
      <c r="I92" s="63"/>
    </row>
    <row r="93" spans="1:9" ht="73.5" customHeight="1" x14ac:dyDescent="0.25">
      <c r="A93" s="140" t="s">
        <v>41</v>
      </c>
      <c r="B93" s="143" t="s">
        <v>342</v>
      </c>
      <c r="C93" s="155" t="s">
        <v>19</v>
      </c>
      <c r="D93" s="232" t="s">
        <v>129</v>
      </c>
      <c r="E93" s="155" t="s">
        <v>19</v>
      </c>
      <c r="F93" s="155" t="s">
        <v>19</v>
      </c>
      <c r="G93" s="123" t="s">
        <v>75</v>
      </c>
      <c r="H93" s="81">
        <v>2246.6</v>
      </c>
      <c r="I93" s="81">
        <f>I94+I95</f>
        <v>1069.2</v>
      </c>
    </row>
    <row r="94" spans="1:9" ht="18" customHeight="1" x14ac:dyDescent="0.25">
      <c r="A94" s="141"/>
      <c r="B94" s="144"/>
      <c r="C94" s="179"/>
      <c r="D94" s="233"/>
      <c r="E94" s="179"/>
      <c r="F94" s="179"/>
      <c r="G94" s="130" t="s">
        <v>14</v>
      </c>
      <c r="H94" s="108">
        <v>2332.6999999999998</v>
      </c>
      <c r="I94" s="108">
        <f>I96</f>
        <v>1069.2</v>
      </c>
    </row>
    <row r="95" spans="1:9" ht="51" customHeight="1" x14ac:dyDescent="0.25">
      <c r="A95" s="142"/>
      <c r="B95" s="145"/>
      <c r="C95" s="156"/>
      <c r="D95" s="234"/>
      <c r="E95" s="156"/>
      <c r="F95" s="156"/>
      <c r="G95" s="130" t="s">
        <v>15</v>
      </c>
      <c r="H95" s="108"/>
      <c r="I95" s="108"/>
    </row>
    <row r="96" spans="1:9" ht="90.75" customHeight="1" outlineLevel="1" x14ac:dyDescent="0.25">
      <c r="A96" s="173" t="s">
        <v>78</v>
      </c>
      <c r="B96" s="151" t="s">
        <v>343</v>
      </c>
      <c r="C96" s="155"/>
      <c r="D96" s="170" t="s">
        <v>17</v>
      </c>
      <c r="E96" s="140"/>
      <c r="F96" s="155"/>
      <c r="G96" s="267" t="s">
        <v>14</v>
      </c>
      <c r="H96" s="149">
        <v>2332.6999999999998</v>
      </c>
      <c r="I96" s="149">
        <v>1069.2</v>
      </c>
    </row>
    <row r="97" spans="1:11" ht="67.5" customHeight="1" outlineLevel="1" x14ac:dyDescent="0.25">
      <c r="A97" s="174"/>
      <c r="B97" s="152"/>
      <c r="C97" s="156"/>
      <c r="D97" s="172"/>
      <c r="E97" s="142"/>
      <c r="F97" s="156"/>
      <c r="G97" s="268"/>
      <c r="H97" s="163"/>
      <c r="I97" s="163"/>
    </row>
    <row r="98" spans="1:11" ht="15" outlineLevel="1" x14ac:dyDescent="0.25">
      <c r="A98" s="164"/>
      <c r="B98" s="212" t="s">
        <v>344</v>
      </c>
      <c r="C98" s="146" t="s">
        <v>93</v>
      </c>
      <c r="D98" s="175" t="s">
        <v>17</v>
      </c>
      <c r="E98" s="176">
        <v>45291</v>
      </c>
      <c r="F98" s="177"/>
      <c r="G98" s="188"/>
      <c r="H98" s="190"/>
      <c r="I98" s="190"/>
    </row>
    <row r="99" spans="1:11" ht="72.75" customHeight="1" outlineLevel="1" x14ac:dyDescent="0.25">
      <c r="A99" s="164"/>
      <c r="B99" s="213"/>
      <c r="C99" s="148"/>
      <c r="D99" s="175"/>
      <c r="E99" s="142"/>
      <c r="F99" s="177"/>
      <c r="G99" s="188"/>
      <c r="H99" s="190"/>
      <c r="I99" s="190"/>
    </row>
    <row r="100" spans="1:11" ht="33.75" customHeight="1" x14ac:dyDescent="0.25">
      <c r="A100" s="140" t="s">
        <v>84</v>
      </c>
      <c r="B100" s="143" t="s">
        <v>345</v>
      </c>
      <c r="C100" s="155" t="s">
        <v>19</v>
      </c>
      <c r="D100" s="232" t="s">
        <v>126</v>
      </c>
      <c r="E100" s="155" t="s">
        <v>19</v>
      </c>
      <c r="F100" s="155" t="s">
        <v>19</v>
      </c>
      <c r="G100" s="123" t="s">
        <v>75</v>
      </c>
      <c r="H100" s="81"/>
      <c r="I100" s="81"/>
    </row>
    <row r="101" spans="1:11" ht="13.5" customHeight="1" x14ac:dyDescent="0.25">
      <c r="A101" s="141"/>
      <c r="B101" s="144"/>
      <c r="C101" s="179"/>
      <c r="D101" s="233"/>
      <c r="E101" s="179"/>
      <c r="F101" s="179"/>
      <c r="G101" s="130" t="s">
        <v>14</v>
      </c>
      <c r="H101" s="81"/>
      <c r="I101" s="81"/>
    </row>
    <row r="102" spans="1:11" ht="12" customHeight="1" x14ac:dyDescent="0.25">
      <c r="A102" s="142"/>
      <c r="B102" s="145"/>
      <c r="C102" s="156"/>
      <c r="D102" s="234"/>
      <c r="E102" s="156"/>
      <c r="F102" s="156"/>
      <c r="G102" s="130" t="s">
        <v>15</v>
      </c>
      <c r="H102" s="81"/>
      <c r="I102" s="81"/>
    </row>
    <row r="103" spans="1:11" ht="15" outlineLevel="1" x14ac:dyDescent="0.25">
      <c r="A103" s="164" t="s">
        <v>85</v>
      </c>
      <c r="B103" s="178" t="s">
        <v>346</v>
      </c>
      <c r="C103" s="146"/>
      <c r="D103" s="175" t="s">
        <v>253</v>
      </c>
      <c r="E103" s="185"/>
      <c r="F103" s="177"/>
      <c r="G103" s="165"/>
      <c r="H103" s="189"/>
      <c r="I103" s="189"/>
    </row>
    <row r="104" spans="1:11" ht="15" outlineLevel="1" x14ac:dyDescent="0.25">
      <c r="A104" s="164"/>
      <c r="B104" s="178"/>
      <c r="C104" s="147"/>
      <c r="D104" s="175"/>
      <c r="E104" s="157"/>
      <c r="F104" s="177"/>
      <c r="G104" s="191"/>
      <c r="H104" s="189"/>
      <c r="I104" s="189"/>
    </row>
    <row r="105" spans="1:11" ht="27.75" customHeight="1" outlineLevel="1" x14ac:dyDescent="0.25">
      <c r="A105" s="164"/>
      <c r="B105" s="178"/>
      <c r="C105" s="147"/>
      <c r="D105" s="175"/>
      <c r="E105" s="157"/>
      <c r="F105" s="177"/>
      <c r="G105" s="191"/>
      <c r="H105" s="189"/>
      <c r="I105" s="189"/>
    </row>
    <row r="106" spans="1:11" ht="2.25" customHeight="1" outlineLevel="1" x14ac:dyDescent="0.25">
      <c r="A106" s="164"/>
      <c r="B106" s="178"/>
      <c r="C106" s="147"/>
      <c r="D106" s="175"/>
      <c r="E106" s="157"/>
      <c r="F106" s="177"/>
      <c r="G106" s="191"/>
      <c r="H106" s="189"/>
      <c r="I106" s="189"/>
    </row>
    <row r="107" spans="1:11" ht="34.5" customHeight="1" outlineLevel="1" x14ac:dyDescent="0.25">
      <c r="A107" s="164"/>
      <c r="B107" s="178"/>
      <c r="C107" s="148"/>
      <c r="D107" s="175"/>
      <c r="E107" s="157"/>
      <c r="F107" s="177"/>
      <c r="G107" s="166"/>
      <c r="H107" s="189"/>
      <c r="I107" s="189"/>
    </row>
    <row r="108" spans="1:11" ht="15" customHeight="1" outlineLevel="1" x14ac:dyDescent="0.25">
      <c r="A108" s="164"/>
      <c r="B108" s="151" t="s">
        <v>347</v>
      </c>
      <c r="C108" s="146" t="s">
        <v>33</v>
      </c>
      <c r="D108" s="175" t="s">
        <v>96</v>
      </c>
      <c r="E108" s="153" t="s">
        <v>115</v>
      </c>
      <c r="F108" s="186" t="s">
        <v>461</v>
      </c>
      <c r="G108" s="188"/>
      <c r="H108" s="190"/>
      <c r="I108" s="190"/>
    </row>
    <row r="109" spans="1:11" ht="86.25" customHeight="1" outlineLevel="1" x14ac:dyDescent="0.25">
      <c r="A109" s="164"/>
      <c r="B109" s="152"/>
      <c r="C109" s="148"/>
      <c r="D109" s="175"/>
      <c r="E109" s="154"/>
      <c r="F109" s="187"/>
      <c r="G109" s="188"/>
      <c r="H109" s="190"/>
      <c r="I109" s="190"/>
    </row>
    <row r="110" spans="1:11" ht="24.75" customHeight="1" x14ac:dyDescent="0.25">
      <c r="A110" s="140" t="s">
        <v>86</v>
      </c>
      <c r="B110" s="143" t="s">
        <v>348</v>
      </c>
      <c r="C110" s="155" t="s">
        <v>19</v>
      </c>
      <c r="D110" s="159" t="s">
        <v>127</v>
      </c>
      <c r="E110" s="155" t="s">
        <v>19</v>
      </c>
      <c r="F110" s="155" t="s">
        <v>19</v>
      </c>
      <c r="G110" s="53" t="s">
        <v>75</v>
      </c>
      <c r="H110" s="63">
        <f>H111+H112</f>
        <v>5000</v>
      </c>
      <c r="I110" s="63">
        <f>I111+I112</f>
        <v>3704.2</v>
      </c>
      <c r="K110" s="7"/>
    </row>
    <row r="111" spans="1:11" ht="25.5" customHeight="1" x14ac:dyDescent="0.25">
      <c r="A111" s="263"/>
      <c r="B111" s="282"/>
      <c r="C111" s="244"/>
      <c r="D111" s="246"/>
      <c r="E111" s="244"/>
      <c r="F111" s="244"/>
      <c r="G111" s="130" t="s">
        <v>14</v>
      </c>
      <c r="H111" s="64"/>
      <c r="I111" s="108"/>
      <c r="K111" s="7"/>
    </row>
    <row r="112" spans="1:11" ht="37.5" customHeight="1" x14ac:dyDescent="0.25">
      <c r="A112" s="264"/>
      <c r="B112" s="283"/>
      <c r="C112" s="245"/>
      <c r="D112" s="247"/>
      <c r="E112" s="245"/>
      <c r="F112" s="245"/>
      <c r="G112" s="130" t="s">
        <v>15</v>
      </c>
      <c r="H112" s="64">
        <v>5000</v>
      </c>
      <c r="I112" s="108">
        <f>I113</f>
        <v>3704.2</v>
      </c>
      <c r="K112" s="7"/>
    </row>
    <row r="113" spans="1:9" ht="22.5" customHeight="1" outlineLevel="1" x14ac:dyDescent="0.25">
      <c r="A113" s="173" t="s">
        <v>87</v>
      </c>
      <c r="B113" s="219" t="s">
        <v>476</v>
      </c>
      <c r="C113" s="155"/>
      <c r="D113" s="170" t="s">
        <v>79</v>
      </c>
      <c r="E113" s="153"/>
      <c r="F113" s="155"/>
      <c r="G113" s="151" t="s">
        <v>121</v>
      </c>
      <c r="H113" s="162">
        <v>5000</v>
      </c>
      <c r="I113" s="149">
        <v>3704.2</v>
      </c>
    </row>
    <row r="114" spans="1:9" ht="22.5" customHeight="1" outlineLevel="1" x14ac:dyDescent="0.25">
      <c r="A114" s="214"/>
      <c r="B114" s="204"/>
      <c r="C114" s="179"/>
      <c r="D114" s="171"/>
      <c r="E114" s="192"/>
      <c r="F114" s="179"/>
      <c r="G114" s="191"/>
      <c r="H114" s="200"/>
      <c r="I114" s="200"/>
    </row>
    <row r="115" spans="1:9" ht="22.5" customHeight="1" outlineLevel="1" x14ac:dyDescent="0.25">
      <c r="A115" s="214"/>
      <c r="B115" s="204"/>
      <c r="C115" s="179"/>
      <c r="D115" s="171"/>
      <c r="E115" s="192"/>
      <c r="F115" s="179"/>
      <c r="G115" s="191"/>
      <c r="H115" s="200"/>
      <c r="I115" s="200"/>
    </row>
    <row r="116" spans="1:9" ht="22.5" customHeight="1" outlineLevel="1" x14ac:dyDescent="0.25">
      <c r="A116" s="214"/>
      <c r="B116" s="204"/>
      <c r="C116" s="179"/>
      <c r="D116" s="171"/>
      <c r="E116" s="192"/>
      <c r="F116" s="179"/>
      <c r="G116" s="191"/>
      <c r="H116" s="200"/>
      <c r="I116" s="200"/>
    </row>
    <row r="117" spans="1:9" ht="9" customHeight="1" outlineLevel="1" x14ac:dyDescent="0.25">
      <c r="A117" s="214"/>
      <c r="B117" s="204"/>
      <c r="C117" s="179"/>
      <c r="D117" s="171"/>
      <c r="E117" s="192"/>
      <c r="F117" s="179"/>
      <c r="G117" s="191"/>
      <c r="H117" s="200"/>
      <c r="I117" s="200"/>
    </row>
    <row r="118" spans="1:9" ht="81.75" customHeight="1" outlineLevel="1" x14ac:dyDescent="0.25">
      <c r="A118" s="214"/>
      <c r="B118" s="204"/>
      <c r="C118" s="179"/>
      <c r="D118" s="171"/>
      <c r="E118" s="192"/>
      <c r="F118" s="179"/>
      <c r="G118" s="191"/>
      <c r="H118" s="200"/>
      <c r="I118" s="200"/>
    </row>
    <row r="119" spans="1:9" ht="2.25" customHeight="1" outlineLevel="1" x14ac:dyDescent="0.25">
      <c r="A119" s="174"/>
      <c r="B119" s="152"/>
      <c r="C119" s="156"/>
      <c r="D119" s="172"/>
      <c r="E119" s="84"/>
      <c r="F119" s="131"/>
      <c r="G119" s="132"/>
      <c r="H119" s="111"/>
      <c r="I119" s="111"/>
    </row>
    <row r="120" spans="1:9" ht="15" customHeight="1" outlineLevel="1" x14ac:dyDescent="0.25">
      <c r="A120" s="164"/>
      <c r="B120" s="240" t="s">
        <v>349</v>
      </c>
      <c r="C120" s="146" t="s">
        <v>93</v>
      </c>
      <c r="D120" s="170" t="s">
        <v>254</v>
      </c>
      <c r="E120" s="153" t="s">
        <v>31</v>
      </c>
      <c r="F120" s="177"/>
      <c r="G120" s="165"/>
      <c r="H120" s="149"/>
      <c r="I120" s="149"/>
    </row>
    <row r="121" spans="1:9" ht="144" customHeight="1" outlineLevel="1" x14ac:dyDescent="0.25">
      <c r="A121" s="164"/>
      <c r="B121" s="152"/>
      <c r="C121" s="148"/>
      <c r="D121" s="238"/>
      <c r="E121" s="154"/>
      <c r="F121" s="177"/>
      <c r="G121" s="166"/>
      <c r="H121" s="150"/>
      <c r="I121" s="150"/>
    </row>
    <row r="122" spans="1:9" ht="15" outlineLevel="1" x14ac:dyDescent="0.25">
      <c r="A122" s="164"/>
      <c r="B122" s="151" t="s">
        <v>350</v>
      </c>
      <c r="C122" s="146" t="s">
        <v>93</v>
      </c>
      <c r="D122" s="175" t="s">
        <v>17</v>
      </c>
      <c r="E122" s="176">
        <v>45290</v>
      </c>
      <c r="F122" s="177"/>
      <c r="G122" s="165"/>
      <c r="H122" s="149"/>
      <c r="I122" s="149"/>
    </row>
    <row r="123" spans="1:9" ht="130.5" customHeight="1" outlineLevel="1" x14ac:dyDescent="0.25">
      <c r="A123" s="164"/>
      <c r="B123" s="152"/>
      <c r="C123" s="148"/>
      <c r="D123" s="175"/>
      <c r="E123" s="142"/>
      <c r="F123" s="177"/>
      <c r="G123" s="166"/>
      <c r="H123" s="150"/>
      <c r="I123" s="150"/>
    </row>
    <row r="124" spans="1:9" ht="21" customHeight="1" x14ac:dyDescent="0.25">
      <c r="A124" s="140" t="s">
        <v>42</v>
      </c>
      <c r="B124" s="143" t="s">
        <v>351</v>
      </c>
      <c r="C124" s="146" t="s">
        <v>19</v>
      </c>
      <c r="D124" s="159" t="s">
        <v>126</v>
      </c>
      <c r="E124" s="146" t="s">
        <v>19</v>
      </c>
      <c r="F124" s="146" t="s">
        <v>19</v>
      </c>
      <c r="G124" s="92" t="s">
        <v>75</v>
      </c>
      <c r="H124" s="81"/>
      <c r="I124" s="81"/>
    </row>
    <row r="125" spans="1:9" ht="17.25" customHeight="1" x14ac:dyDescent="0.25">
      <c r="A125" s="141"/>
      <c r="B125" s="144"/>
      <c r="C125" s="147"/>
      <c r="D125" s="161"/>
      <c r="E125" s="147"/>
      <c r="F125" s="147"/>
      <c r="G125" s="53" t="s">
        <v>14</v>
      </c>
      <c r="H125" s="81"/>
      <c r="I125" s="81"/>
    </row>
    <row r="126" spans="1:9" ht="21.75" customHeight="1" x14ac:dyDescent="0.25">
      <c r="A126" s="142"/>
      <c r="B126" s="145"/>
      <c r="C126" s="148"/>
      <c r="D126" s="160"/>
      <c r="E126" s="148"/>
      <c r="F126" s="148"/>
      <c r="G126" s="53" t="s">
        <v>15</v>
      </c>
      <c r="H126" s="81"/>
      <c r="I126" s="81"/>
    </row>
    <row r="127" spans="1:9" ht="13.5" customHeight="1" outlineLevel="1" x14ac:dyDescent="0.25">
      <c r="A127" s="164" t="s">
        <v>290</v>
      </c>
      <c r="B127" s="178" t="s">
        <v>352</v>
      </c>
      <c r="C127" s="177"/>
      <c r="D127" s="175" t="s">
        <v>18</v>
      </c>
      <c r="E127" s="157"/>
      <c r="F127" s="177"/>
      <c r="G127" s="188"/>
      <c r="H127" s="189"/>
      <c r="I127" s="189"/>
    </row>
    <row r="128" spans="1:9" ht="13.5" customHeight="1" outlineLevel="1" x14ac:dyDescent="0.25">
      <c r="A128" s="164"/>
      <c r="B128" s="178"/>
      <c r="C128" s="177"/>
      <c r="D128" s="175"/>
      <c r="E128" s="157"/>
      <c r="F128" s="177"/>
      <c r="G128" s="188"/>
      <c r="H128" s="189"/>
      <c r="I128" s="189"/>
    </row>
    <row r="129" spans="1:9" ht="13.5" customHeight="1" outlineLevel="1" x14ac:dyDescent="0.25">
      <c r="A129" s="164"/>
      <c r="B129" s="178"/>
      <c r="C129" s="177"/>
      <c r="D129" s="175"/>
      <c r="E129" s="157"/>
      <c r="F129" s="177"/>
      <c r="G129" s="188"/>
      <c r="H129" s="189"/>
      <c r="I129" s="189"/>
    </row>
    <row r="130" spans="1:9" ht="7.5" customHeight="1" outlineLevel="1" x14ac:dyDescent="0.25">
      <c r="A130" s="164"/>
      <c r="B130" s="178"/>
      <c r="C130" s="177"/>
      <c r="D130" s="175"/>
      <c r="E130" s="157"/>
      <c r="F130" s="177"/>
      <c r="G130" s="188"/>
      <c r="H130" s="189"/>
      <c r="I130" s="189"/>
    </row>
    <row r="131" spans="1:9" ht="23.25" customHeight="1" outlineLevel="1" x14ac:dyDescent="0.25">
      <c r="A131" s="164"/>
      <c r="B131" s="178"/>
      <c r="C131" s="177"/>
      <c r="D131" s="175"/>
      <c r="E131" s="157"/>
      <c r="F131" s="177"/>
      <c r="G131" s="188"/>
      <c r="H131" s="189"/>
      <c r="I131" s="189"/>
    </row>
    <row r="132" spans="1:9" ht="15" outlineLevel="1" x14ac:dyDescent="0.25">
      <c r="A132" s="164"/>
      <c r="B132" s="151" t="s">
        <v>353</v>
      </c>
      <c r="C132" s="146" t="s">
        <v>93</v>
      </c>
      <c r="D132" s="170" t="s">
        <v>108</v>
      </c>
      <c r="E132" s="176">
        <v>45291</v>
      </c>
      <c r="F132" s="177"/>
      <c r="G132" s="165"/>
      <c r="H132" s="149"/>
      <c r="I132" s="149"/>
    </row>
    <row r="133" spans="1:9" ht="61.5" customHeight="1" outlineLevel="1" x14ac:dyDescent="0.25">
      <c r="A133" s="164"/>
      <c r="B133" s="152"/>
      <c r="C133" s="148"/>
      <c r="D133" s="172"/>
      <c r="E133" s="142"/>
      <c r="F133" s="177"/>
      <c r="G133" s="166"/>
      <c r="H133" s="150"/>
      <c r="I133" s="150"/>
    </row>
    <row r="134" spans="1:9" ht="12" customHeight="1" outlineLevel="1" x14ac:dyDescent="0.25">
      <c r="A134" s="164" t="s">
        <v>88</v>
      </c>
      <c r="B134" s="178" t="s">
        <v>354</v>
      </c>
      <c r="C134" s="177"/>
      <c r="D134" s="175" t="s">
        <v>18</v>
      </c>
      <c r="E134" s="157"/>
      <c r="F134" s="177"/>
      <c r="G134" s="165"/>
      <c r="H134" s="189"/>
      <c r="I134" s="189"/>
    </row>
    <row r="135" spans="1:9" ht="12" customHeight="1" outlineLevel="1" x14ac:dyDescent="0.25">
      <c r="A135" s="164"/>
      <c r="B135" s="178"/>
      <c r="C135" s="177"/>
      <c r="D135" s="175"/>
      <c r="E135" s="157"/>
      <c r="F135" s="177"/>
      <c r="G135" s="191"/>
      <c r="H135" s="189"/>
      <c r="I135" s="189"/>
    </row>
    <row r="136" spans="1:9" ht="12" customHeight="1" outlineLevel="1" x14ac:dyDescent="0.25">
      <c r="A136" s="164"/>
      <c r="B136" s="178"/>
      <c r="C136" s="177"/>
      <c r="D136" s="175"/>
      <c r="E136" s="157"/>
      <c r="F136" s="177"/>
      <c r="G136" s="191"/>
      <c r="H136" s="189"/>
      <c r="I136" s="189"/>
    </row>
    <row r="137" spans="1:9" ht="12" customHeight="1" outlineLevel="1" x14ac:dyDescent="0.25">
      <c r="A137" s="164"/>
      <c r="B137" s="178"/>
      <c r="C137" s="177"/>
      <c r="D137" s="175"/>
      <c r="E137" s="157"/>
      <c r="F137" s="177"/>
      <c r="G137" s="191"/>
      <c r="H137" s="189"/>
      <c r="I137" s="189"/>
    </row>
    <row r="138" spans="1:9" ht="14.25" customHeight="1" outlineLevel="1" x14ac:dyDescent="0.25">
      <c r="A138" s="164"/>
      <c r="B138" s="178"/>
      <c r="C138" s="177"/>
      <c r="D138" s="175"/>
      <c r="E138" s="157"/>
      <c r="F138" s="177"/>
      <c r="G138" s="166"/>
      <c r="H138" s="189"/>
      <c r="I138" s="189"/>
    </row>
    <row r="139" spans="1:9" ht="15" outlineLevel="1" x14ac:dyDescent="0.25">
      <c r="A139" s="164"/>
      <c r="B139" s="151" t="s">
        <v>355</v>
      </c>
      <c r="C139" s="146" t="s">
        <v>93</v>
      </c>
      <c r="D139" s="175" t="s">
        <v>18</v>
      </c>
      <c r="E139" s="176">
        <v>45291</v>
      </c>
      <c r="F139" s="177"/>
      <c r="G139" s="165"/>
      <c r="H139" s="149"/>
      <c r="I139" s="149"/>
    </row>
    <row r="140" spans="1:9" ht="50.25" customHeight="1" outlineLevel="1" x14ac:dyDescent="0.25">
      <c r="A140" s="164"/>
      <c r="B140" s="152"/>
      <c r="C140" s="148"/>
      <c r="D140" s="175"/>
      <c r="E140" s="142"/>
      <c r="F140" s="177"/>
      <c r="G140" s="166"/>
      <c r="H140" s="150"/>
      <c r="I140" s="150"/>
    </row>
    <row r="141" spans="1:9" ht="24" customHeight="1" x14ac:dyDescent="0.25">
      <c r="A141" s="140" t="s">
        <v>43</v>
      </c>
      <c r="B141" s="143" t="s">
        <v>356</v>
      </c>
      <c r="C141" s="146" t="s">
        <v>19</v>
      </c>
      <c r="D141" s="232" t="s">
        <v>126</v>
      </c>
      <c r="E141" s="146" t="s">
        <v>19</v>
      </c>
      <c r="F141" s="146" t="s">
        <v>19</v>
      </c>
      <c r="G141" s="53" t="s">
        <v>75</v>
      </c>
      <c r="H141" s="81"/>
      <c r="I141" s="81"/>
    </row>
    <row r="142" spans="1:9" ht="21" customHeight="1" x14ac:dyDescent="0.25">
      <c r="A142" s="141"/>
      <c r="B142" s="144"/>
      <c r="C142" s="147"/>
      <c r="D142" s="233"/>
      <c r="E142" s="147"/>
      <c r="F142" s="147"/>
      <c r="G142" s="107" t="s">
        <v>14</v>
      </c>
      <c r="H142" s="81"/>
      <c r="I142" s="81"/>
    </row>
    <row r="143" spans="1:9" ht="18" customHeight="1" x14ac:dyDescent="0.25">
      <c r="A143" s="142"/>
      <c r="B143" s="145"/>
      <c r="C143" s="148"/>
      <c r="D143" s="234"/>
      <c r="E143" s="148"/>
      <c r="F143" s="148"/>
      <c r="G143" s="107" t="s">
        <v>15</v>
      </c>
      <c r="H143" s="81"/>
      <c r="I143" s="81"/>
    </row>
    <row r="144" spans="1:9" ht="12.75" customHeight="1" outlineLevel="1" x14ac:dyDescent="0.25">
      <c r="A144" s="164" t="s">
        <v>44</v>
      </c>
      <c r="B144" s="220" t="s">
        <v>357</v>
      </c>
      <c r="C144" s="177"/>
      <c r="D144" s="175" t="s">
        <v>18</v>
      </c>
      <c r="E144" s="157"/>
      <c r="F144" s="177"/>
      <c r="G144" s="165"/>
      <c r="H144" s="189"/>
      <c r="I144" s="189"/>
    </row>
    <row r="145" spans="1:9" ht="12.75" customHeight="1" outlineLevel="1" x14ac:dyDescent="0.25">
      <c r="A145" s="164"/>
      <c r="B145" s="178"/>
      <c r="C145" s="177"/>
      <c r="D145" s="175"/>
      <c r="E145" s="157"/>
      <c r="F145" s="177"/>
      <c r="G145" s="191"/>
      <c r="H145" s="189"/>
      <c r="I145" s="189"/>
    </row>
    <row r="146" spans="1:9" ht="12.75" customHeight="1" outlineLevel="1" x14ac:dyDescent="0.25">
      <c r="A146" s="164"/>
      <c r="B146" s="178"/>
      <c r="C146" s="177"/>
      <c r="D146" s="175"/>
      <c r="E146" s="157"/>
      <c r="F146" s="177"/>
      <c r="G146" s="191"/>
      <c r="H146" s="189"/>
      <c r="I146" s="189"/>
    </row>
    <row r="147" spans="1:9" ht="8.25" customHeight="1" outlineLevel="1" x14ac:dyDescent="0.25">
      <c r="A147" s="164"/>
      <c r="B147" s="178"/>
      <c r="C147" s="177"/>
      <c r="D147" s="175"/>
      <c r="E147" s="157"/>
      <c r="F147" s="177"/>
      <c r="G147" s="191"/>
      <c r="H147" s="189"/>
      <c r="I147" s="189"/>
    </row>
    <row r="148" spans="1:9" ht="21.75" customHeight="1" outlineLevel="1" x14ac:dyDescent="0.25">
      <c r="A148" s="164"/>
      <c r="B148" s="178"/>
      <c r="C148" s="177"/>
      <c r="D148" s="175"/>
      <c r="E148" s="157"/>
      <c r="F148" s="177"/>
      <c r="G148" s="166"/>
      <c r="H148" s="189"/>
      <c r="I148" s="189"/>
    </row>
    <row r="149" spans="1:9" ht="15" outlineLevel="1" x14ac:dyDescent="0.25">
      <c r="A149" s="164"/>
      <c r="B149" s="151" t="s">
        <v>358</v>
      </c>
      <c r="C149" s="146" t="s">
        <v>93</v>
      </c>
      <c r="D149" s="175" t="s">
        <v>18</v>
      </c>
      <c r="E149" s="176">
        <v>45291</v>
      </c>
      <c r="F149" s="177"/>
      <c r="G149" s="165"/>
      <c r="H149" s="149"/>
      <c r="I149" s="149"/>
    </row>
    <row r="150" spans="1:9" ht="52.5" customHeight="1" outlineLevel="1" x14ac:dyDescent="0.25">
      <c r="A150" s="164"/>
      <c r="B150" s="152"/>
      <c r="C150" s="148"/>
      <c r="D150" s="175"/>
      <c r="E150" s="142"/>
      <c r="F150" s="177"/>
      <c r="G150" s="166"/>
      <c r="H150" s="150"/>
      <c r="I150" s="150"/>
    </row>
    <row r="151" spans="1:9" ht="69" customHeight="1" outlineLevel="1" x14ac:dyDescent="0.25">
      <c r="A151" s="68" t="s">
        <v>45</v>
      </c>
      <c r="B151" s="92" t="s">
        <v>359</v>
      </c>
      <c r="C151" s="96"/>
      <c r="D151" s="70" t="s">
        <v>18</v>
      </c>
      <c r="E151" s="98"/>
      <c r="F151" s="80"/>
      <c r="G151" s="62"/>
      <c r="H151" s="133"/>
      <c r="I151" s="81"/>
    </row>
    <row r="152" spans="1:9" ht="69.75" customHeight="1" outlineLevel="1" x14ac:dyDescent="0.25">
      <c r="A152" s="68"/>
      <c r="B152" s="82" t="s">
        <v>360</v>
      </c>
      <c r="C152" s="79" t="s">
        <v>93</v>
      </c>
      <c r="D152" s="70" t="s">
        <v>18</v>
      </c>
      <c r="E152" s="134">
        <v>45291</v>
      </c>
      <c r="F152" s="80"/>
      <c r="G152" s="132"/>
      <c r="H152" s="63"/>
      <c r="I152" s="63"/>
    </row>
    <row r="153" spans="1:9" ht="49.5" customHeight="1" x14ac:dyDescent="0.25">
      <c r="A153" s="98" t="s">
        <v>46</v>
      </c>
      <c r="B153" s="92" t="s">
        <v>361</v>
      </c>
      <c r="C153" s="96" t="s">
        <v>19</v>
      </c>
      <c r="D153" s="104" t="s">
        <v>126</v>
      </c>
      <c r="E153" s="96" t="s">
        <v>19</v>
      </c>
      <c r="F153" s="96" t="s">
        <v>19</v>
      </c>
      <c r="G153" s="53"/>
      <c r="H153" s="81"/>
      <c r="I153" s="81"/>
    </row>
    <row r="154" spans="1:9" ht="12" customHeight="1" outlineLevel="1" x14ac:dyDescent="0.25">
      <c r="A154" s="164" t="s">
        <v>47</v>
      </c>
      <c r="B154" s="220" t="s">
        <v>362</v>
      </c>
      <c r="C154" s="177"/>
      <c r="D154" s="175" t="s">
        <v>18</v>
      </c>
      <c r="E154" s="157"/>
      <c r="F154" s="177"/>
      <c r="G154" s="165"/>
      <c r="H154" s="189"/>
      <c r="I154" s="189"/>
    </row>
    <row r="155" spans="1:9" ht="12" customHeight="1" outlineLevel="1" x14ac:dyDescent="0.25">
      <c r="A155" s="164"/>
      <c r="B155" s="178"/>
      <c r="C155" s="177"/>
      <c r="D155" s="175"/>
      <c r="E155" s="157"/>
      <c r="F155" s="177"/>
      <c r="G155" s="191"/>
      <c r="H155" s="189"/>
      <c r="I155" s="189"/>
    </row>
    <row r="156" spans="1:9" ht="12" customHeight="1" outlineLevel="1" x14ac:dyDescent="0.25">
      <c r="A156" s="164"/>
      <c r="B156" s="178"/>
      <c r="C156" s="177"/>
      <c r="D156" s="175"/>
      <c r="E156" s="157"/>
      <c r="F156" s="177"/>
      <c r="G156" s="191"/>
      <c r="H156" s="189"/>
      <c r="I156" s="189"/>
    </row>
    <row r="157" spans="1:9" ht="9" customHeight="1" outlineLevel="1" x14ac:dyDescent="0.25">
      <c r="A157" s="164"/>
      <c r="B157" s="178"/>
      <c r="C157" s="177"/>
      <c r="D157" s="175"/>
      <c r="E157" s="157"/>
      <c r="F157" s="177"/>
      <c r="G157" s="191"/>
      <c r="H157" s="189"/>
      <c r="I157" s="189"/>
    </row>
    <row r="158" spans="1:9" ht="18.75" customHeight="1" outlineLevel="1" x14ac:dyDescent="0.25">
      <c r="A158" s="164"/>
      <c r="B158" s="178"/>
      <c r="C158" s="177"/>
      <c r="D158" s="175"/>
      <c r="E158" s="157"/>
      <c r="F158" s="177"/>
      <c r="G158" s="166"/>
      <c r="H158" s="189"/>
      <c r="I158" s="189"/>
    </row>
    <row r="159" spans="1:9" ht="15" outlineLevel="1" x14ac:dyDescent="0.25">
      <c r="A159" s="164"/>
      <c r="B159" s="219" t="s">
        <v>363</v>
      </c>
      <c r="C159" s="146" t="s">
        <v>93</v>
      </c>
      <c r="D159" s="175" t="s">
        <v>18</v>
      </c>
      <c r="E159" s="176">
        <v>45291</v>
      </c>
      <c r="F159" s="177"/>
      <c r="G159" s="165"/>
      <c r="H159" s="149"/>
      <c r="I159" s="149"/>
    </row>
    <row r="160" spans="1:9" ht="50.25" customHeight="1" outlineLevel="1" x14ac:dyDescent="0.25">
      <c r="A160" s="164"/>
      <c r="B160" s="152"/>
      <c r="C160" s="148"/>
      <c r="D160" s="175"/>
      <c r="E160" s="142"/>
      <c r="F160" s="177"/>
      <c r="G160" s="166"/>
      <c r="H160" s="150"/>
      <c r="I160" s="150"/>
    </row>
    <row r="161" spans="1:11" ht="13.5" customHeight="1" outlineLevel="1" x14ac:dyDescent="0.25">
      <c r="A161" s="164" t="s">
        <v>291</v>
      </c>
      <c r="B161" s="178" t="s">
        <v>364</v>
      </c>
      <c r="C161" s="177"/>
      <c r="D161" s="175" t="s">
        <v>98</v>
      </c>
      <c r="E161" s="157"/>
      <c r="F161" s="177"/>
      <c r="G161" s="188"/>
      <c r="H161" s="189"/>
      <c r="I161" s="189"/>
    </row>
    <row r="162" spans="1:11" ht="13.5" customHeight="1" outlineLevel="1" x14ac:dyDescent="0.25">
      <c r="A162" s="164"/>
      <c r="B162" s="178"/>
      <c r="C162" s="177"/>
      <c r="D162" s="175"/>
      <c r="E162" s="157"/>
      <c r="F162" s="177"/>
      <c r="G162" s="188"/>
      <c r="H162" s="189"/>
      <c r="I162" s="189"/>
    </row>
    <row r="163" spans="1:11" ht="13.5" customHeight="1" outlineLevel="1" x14ac:dyDescent="0.25">
      <c r="A163" s="164"/>
      <c r="B163" s="178"/>
      <c r="C163" s="177"/>
      <c r="D163" s="175"/>
      <c r="E163" s="157"/>
      <c r="F163" s="177"/>
      <c r="G163" s="188"/>
      <c r="H163" s="189"/>
      <c r="I163" s="189"/>
    </row>
    <row r="164" spans="1:11" ht="9.75" customHeight="1" outlineLevel="1" x14ac:dyDescent="0.25">
      <c r="A164" s="164"/>
      <c r="B164" s="178"/>
      <c r="C164" s="177"/>
      <c r="D164" s="175"/>
      <c r="E164" s="157"/>
      <c r="F164" s="177"/>
      <c r="G164" s="188"/>
      <c r="H164" s="189"/>
      <c r="I164" s="189"/>
    </row>
    <row r="165" spans="1:11" ht="21.75" customHeight="1" outlineLevel="1" x14ac:dyDescent="0.25">
      <c r="A165" s="164"/>
      <c r="B165" s="178"/>
      <c r="C165" s="177"/>
      <c r="D165" s="175"/>
      <c r="E165" s="157"/>
      <c r="F165" s="177"/>
      <c r="G165" s="188"/>
      <c r="H165" s="189"/>
      <c r="I165" s="189"/>
    </row>
    <row r="166" spans="1:11" ht="15" outlineLevel="1" x14ac:dyDescent="0.25">
      <c r="A166" s="164"/>
      <c r="B166" s="151" t="s">
        <v>365</v>
      </c>
      <c r="C166" s="146" t="s">
        <v>93</v>
      </c>
      <c r="D166" s="175" t="s">
        <v>99</v>
      </c>
      <c r="E166" s="176">
        <v>45291</v>
      </c>
      <c r="F166" s="177"/>
      <c r="G166" s="165"/>
      <c r="H166" s="149"/>
      <c r="I166" s="149"/>
    </row>
    <row r="167" spans="1:11" ht="55.5" customHeight="1" outlineLevel="1" x14ac:dyDescent="0.25">
      <c r="A167" s="164"/>
      <c r="B167" s="152"/>
      <c r="C167" s="148"/>
      <c r="D167" s="175"/>
      <c r="E167" s="142"/>
      <c r="F167" s="177"/>
      <c r="G167" s="166"/>
      <c r="H167" s="150"/>
      <c r="I167" s="150"/>
    </row>
    <row r="168" spans="1:11" ht="21.75" customHeight="1" x14ac:dyDescent="0.3">
      <c r="A168" s="297" t="s">
        <v>10</v>
      </c>
      <c r="B168" s="298"/>
      <c r="C168" s="298"/>
      <c r="D168" s="298"/>
      <c r="E168" s="298"/>
      <c r="F168" s="298"/>
      <c r="G168" s="298"/>
      <c r="H168" s="298"/>
      <c r="I168" s="299"/>
      <c r="K168" s="6"/>
    </row>
    <row r="169" spans="1:11" ht="39" customHeight="1" x14ac:dyDescent="0.25">
      <c r="A169" s="155" t="s">
        <v>48</v>
      </c>
      <c r="B169" s="143" t="s">
        <v>366</v>
      </c>
      <c r="C169" s="146" t="s">
        <v>19</v>
      </c>
      <c r="D169" s="159" t="s">
        <v>255</v>
      </c>
      <c r="E169" s="146" t="s">
        <v>19</v>
      </c>
      <c r="F169" s="146" t="s">
        <v>19</v>
      </c>
      <c r="G169" s="92" t="s">
        <v>75</v>
      </c>
      <c r="H169" s="81">
        <f>H171+H170</f>
        <v>2543172.6</v>
      </c>
      <c r="I169" s="81">
        <f>I171+I170</f>
        <v>1677806</v>
      </c>
    </row>
    <row r="170" spans="1:11" ht="18" customHeight="1" x14ac:dyDescent="0.25">
      <c r="A170" s="179"/>
      <c r="B170" s="144"/>
      <c r="C170" s="147"/>
      <c r="D170" s="161"/>
      <c r="E170" s="147"/>
      <c r="F170" s="147"/>
      <c r="G170" s="107" t="s">
        <v>14</v>
      </c>
      <c r="H170" s="81">
        <v>2543172.6</v>
      </c>
      <c r="I170" s="63">
        <v>1677806</v>
      </c>
    </row>
    <row r="171" spans="1:11" ht="15" customHeight="1" x14ac:dyDescent="0.25">
      <c r="A171" s="156"/>
      <c r="B171" s="145"/>
      <c r="C171" s="148"/>
      <c r="D171" s="160"/>
      <c r="E171" s="148"/>
      <c r="F171" s="148"/>
      <c r="G171" s="107" t="s">
        <v>15</v>
      </c>
      <c r="H171" s="81"/>
      <c r="I171" s="63"/>
    </row>
    <row r="172" spans="1:11" ht="24.75" customHeight="1" outlineLevel="1" x14ac:dyDescent="0.25">
      <c r="A172" s="164" t="s">
        <v>49</v>
      </c>
      <c r="B172" s="178" t="s">
        <v>367</v>
      </c>
      <c r="C172" s="177"/>
      <c r="D172" s="175" t="s">
        <v>80</v>
      </c>
      <c r="E172" s="157"/>
      <c r="F172" s="186"/>
      <c r="G172" s="165"/>
      <c r="H172" s="189"/>
      <c r="I172" s="189"/>
    </row>
    <row r="173" spans="1:11" ht="16.5" customHeight="1" outlineLevel="1" x14ac:dyDescent="0.25">
      <c r="A173" s="164"/>
      <c r="B173" s="178"/>
      <c r="C173" s="177"/>
      <c r="D173" s="175"/>
      <c r="E173" s="157"/>
      <c r="F173" s="229"/>
      <c r="G173" s="191"/>
      <c r="H173" s="189"/>
      <c r="I173" s="189"/>
    </row>
    <row r="174" spans="1:11" ht="16.5" customHeight="1" outlineLevel="1" x14ac:dyDescent="0.25">
      <c r="A174" s="164"/>
      <c r="B174" s="178"/>
      <c r="C174" s="177"/>
      <c r="D174" s="175"/>
      <c r="E174" s="157"/>
      <c r="F174" s="229"/>
      <c r="G174" s="191"/>
      <c r="H174" s="189"/>
      <c r="I174" s="189"/>
    </row>
    <row r="175" spans="1:11" ht="9.75" customHeight="1" outlineLevel="1" x14ac:dyDescent="0.25">
      <c r="A175" s="164"/>
      <c r="B175" s="178"/>
      <c r="C175" s="177"/>
      <c r="D175" s="175"/>
      <c r="E175" s="157"/>
      <c r="F175" s="229"/>
      <c r="G175" s="191"/>
      <c r="H175" s="189"/>
      <c r="I175" s="189"/>
    </row>
    <row r="176" spans="1:11" ht="30" customHeight="1" outlineLevel="1" x14ac:dyDescent="0.25">
      <c r="A176" s="164"/>
      <c r="B176" s="178"/>
      <c r="C176" s="177"/>
      <c r="D176" s="175"/>
      <c r="E176" s="157"/>
      <c r="F176" s="187"/>
      <c r="G176" s="166"/>
      <c r="H176" s="189"/>
      <c r="I176" s="189"/>
    </row>
    <row r="177" spans="1:9" ht="15" customHeight="1" outlineLevel="1" x14ac:dyDescent="0.25">
      <c r="A177" s="164"/>
      <c r="B177" s="219" t="s">
        <v>368</v>
      </c>
      <c r="C177" s="146" t="s">
        <v>93</v>
      </c>
      <c r="D177" s="175" t="s">
        <v>81</v>
      </c>
      <c r="E177" s="153" t="s">
        <v>256</v>
      </c>
      <c r="F177" s="261"/>
      <c r="G177" s="165"/>
      <c r="H177" s="149"/>
      <c r="I177" s="149"/>
    </row>
    <row r="178" spans="1:9" ht="96.75" customHeight="1" outlineLevel="1" x14ac:dyDescent="0.25">
      <c r="A178" s="164"/>
      <c r="B178" s="152"/>
      <c r="C178" s="148"/>
      <c r="D178" s="175"/>
      <c r="E178" s="154"/>
      <c r="F178" s="261"/>
      <c r="G178" s="166"/>
      <c r="H178" s="150"/>
      <c r="I178" s="150"/>
    </row>
    <row r="179" spans="1:9" ht="39.75" customHeight="1" outlineLevel="1" x14ac:dyDescent="0.25">
      <c r="A179" s="173" t="s">
        <v>50</v>
      </c>
      <c r="B179" s="151" t="s">
        <v>369</v>
      </c>
      <c r="C179" s="155"/>
      <c r="D179" s="170" t="s">
        <v>24</v>
      </c>
      <c r="E179" s="140"/>
      <c r="F179" s="209"/>
      <c r="G179" s="151" t="s">
        <v>14</v>
      </c>
      <c r="H179" s="149">
        <v>2543172.6</v>
      </c>
      <c r="I179" s="149">
        <v>1677806</v>
      </c>
    </row>
    <row r="180" spans="1:9" ht="77.25" customHeight="1" outlineLevel="1" x14ac:dyDescent="0.25">
      <c r="A180" s="174"/>
      <c r="B180" s="152"/>
      <c r="C180" s="156"/>
      <c r="D180" s="172"/>
      <c r="E180" s="142"/>
      <c r="F180" s="211"/>
      <c r="G180" s="152"/>
      <c r="H180" s="163"/>
      <c r="I180" s="163"/>
    </row>
    <row r="181" spans="1:9" ht="15" customHeight="1" outlineLevel="1" x14ac:dyDescent="0.25">
      <c r="A181" s="164"/>
      <c r="B181" s="219" t="s">
        <v>370</v>
      </c>
      <c r="C181" s="146" t="s">
        <v>33</v>
      </c>
      <c r="D181" s="175" t="s">
        <v>24</v>
      </c>
      <c r="E181" s="153" t="s">
        <v>114</v>
      </c>
      <c r="F181" s="261" t="s">
        <v>489</v>
      </c>
      <c r="G181" s="165"/>
      <c r="H181" s="149"/>
      <c r="I181" s="149"/>
    </row>
    <row r="182" spans="1:9" ht="99.75" customHeight="1" outlineLevel="1" x14ac:dyDescent="0.25">
      <c r="A182" s="164"/>
      <c r="B182" s="152"/>
      <c r="C182" s="148"/>
      <c r="D182" s="175"/>
      <c r="E182" s="154"/>
      <c r="F182" s="261"/>
      <c r="G182" s="166"/>
      <c r="H182" s="150"/>
      <c r="I182" s="150"/>
    </row>
    <row r="183" spans="1:9" ht="18.75" customHeight="1" outlineLevel="1" x14ac:dyDescent="0.25">
      <c r="A183" s="241" t="s">
        <v>292</v>
      </c>
      <c r="B183" s="205" t="s">
        <v>371</v>
      </c>
      <c r="C183" s="206"/>
      <c r="D183" s="242" t="s">
        <v>24</v>
      </c>
      <c r="E183" s="198"/>
      <c r="F183" s="281"/>
      <c r="G183" s="288"/>
      <c r="H183" s="195"/>
      <c r="I183" s="195"/>
    </row>
    <row r="184" spans="1:9" ht="20.25" customHeight="1" outlineLevel="1" x14ac:dyDescent="0.25">
      <c r="A184" s="241"/>
      <c r="B184" s="205"/>
      <c r="C184" s="206"/>
      <c r="D184" s="242"/>
      <c r="E184" s="198"/>
      <c r="F184" s="281"/>
      <c r="G184" s="289"/>
      <c r="H184" s="195"/>
      <c r="I184" s="195"/>
    </row>
    <row r="185" spans="1:9" ht="16.5" customHeight="1" outlineLevel="1" x14ac:dyDescent="0.25">
      <c r="A185" s="241"/>
      <c r="B185" s="205"/>
      <c r="C185" s="206"/>
      <c r="D185" s="242"/>
      <c r="E185" s="198"/>
      <c r="F185" s="281"/>
      <c r="G185" s="289"/>
      <c r="H185" s="195"/>
      <c r="I185" s="195"/>
    </row>
    <row r="186" spans="1:9" ht="11.25" customHeight="1" outlineLevel="1" x14ac:dyDescent="0.25">
      <c r="A186" s="241"/>
      <c r="B186" s="205"/>
      <c r="C186" s="206"/>
      <c r="D186" s="242"/>
      <c r="E186" s="198"/>
      <c r="F186" s="281"/>
      <c r="G186" s="289"/>
      <c r="H186" s="195"/>
      <c r="I186" s="195"/>
    </row>
    <row r="187" spans="1:9" ht="46.5" customHeight="1" outlineLevel="1" x14ac:dyDescent="0.25">
      <c r="A187" s="241"/>
      <c r="B187" s="205"/>
      <c r="C187" s="206"/>
      <c r="D187" s="242"/>
      <c r="E187" s="198"/>
      <c r="F187" s="281"/>
      <c r="G187" s="290"/>
      <c r="H187" s="195"/>
      <c r="I187" s="195"/>
    </row>
    <row r="188" spans="1:9" ht="15" customHeight="1" outlineLevel="1" x14ac:dyDescent="0.25">
      <c r="A188" s="164"/>
      <c r="B188" s="151" t="s">
        <v>372</v>
      </c>
      <c r="C188" s="146" t="s">
        <v>93</v>
      </c>
      <c r="D188" s="175" t="s">
        <v>24</v>
      </c>
      <c r="E188" s="153" t="s">
        <v>256</v>
      </c>
      <c r="F188" s="261"/>
      <c r="G188" s="165"/>
      <c r="H188" s="149"/>
      <c r="I188" s="149"/>
    </row>
    <row r="189" spans="1:9" ht="96.75" customHeight="1" outlineLevel="1" x14ac:dyDescent="0.25">
      <c r="A189" s="164"/>
      <c r="B189" s="152"/>
      <c r="C189" s="148"/>
      <c r="D189" s="175"/>
      <c r="E189" s="154"/>
      <c r="F189" s="261"/>
      <c r="G189" s="166"/>
      <c r="H189" s="150"/>
      <c r="I189" s="150"/>
    </row>
    <row r="190" spans="1:9" ht="18" customHeight="1" outlineLevel="1" x14ac:dyDescent="0.25">
      <c r="A190" s="164" t="s">
        <v>293</v>
      </c>
      <c r="B190" s="178" t="s">
        <v>373</v>
      </c>
      <c r="C190" s="177"/>
      <c r="D190" s="175" t="s">
        <v>25</v>
      </c>
      <c r="E190" s="157"/>
      <c r="F190" s="208"/>
      <c r="G190" s="165"/>
      <c r="H190" s="189"/>
      <c r="I190" s="189"/>
    </row>
    <row r="191" spans="1:9" ht="18" customHeight="1" outlineLevel="1" x14ac:dyDescent="0.25">
      <c r="A191" s="164"/>
      <c r="B191" s="178"/>
      <c r="C191" s="177"/>
      <c r="D191" s="175"/>
      <c r="E191" s="157"/>
      <c r="F191" s="208"/>
      <c r="G191" s="191"/>
      <c r="H191" s="189"/>
      <c r="I191" s="189"/>
    </row>
    <row r="192" spans="1:9" ht="18" customHeight="1" outlineLevel="1" x14ac:dyDescent="0.25">
      <c r="A192" s="164"/>
      <c r="B192" s="178"/>
      <c r="C192" s="177"/>
      <c r="D192" s="175"/>
      <c r="E192" s="157"/>
      <c r="F192" s="208"/>
      <c r="G192" s="191"/>
      <c r="H192" s="189"/>
      <c r="I192" s="189"/>
    </row>
    <row r="193" spans="1:9" ht="18" customHeight="1" outlineLevel="1" x14ac:dyDescent="0.25">
      <c r="A193" s="164"/>
      <c r="B193" s="178"/>
      <c r="C193" s="177"/>
      <c r="D193" s="175"/>
      <c r="E193" s="157"/>
      <c r="F193" s="208"/>
      <c r="G193" s="191"/>
      <c r="H193" s="189"/>
      <c r="I193" s="189"/>
    </row>
    <row r="194" spans="1:9" ht="48.75" customHeight="1" outlineLevel="1" x14ac:dyDescent="0.25">
      <c r="A194" s="164"/>
      <c r="B194" s="178"/>
      <c r="C194" s="177"/>
      <c r="D194" s="175"/>
      <c r="E194" s="157"/>
      <c r="F194" s="208"/>
      <c r="G194" s="166"/>
      <c r="H194" s="189"/>
      <c r="I194" s="189"/>
    </row>
    <row r="195" spans="1:9" ht="15" customHeight="1" outlineLevel="1" x14ac:dyDescent="0.25">
      <c r="A195" s="164"/>
      <c r="B195" s="151" t="s">
        <v>374</v>
      </c>
      <c r="C195" s="146" t="s">
        <v>93</v>
      </c>
      <c r="D195" s="175" t="s">
        <v>25</v>
      </c>
      <c r="E195" s="153" t="s">
        <v>256</v>
      </c>
      <c r="F195" s="261"/>
      <c r="G195" s="165"/>
      <c r="H195" s="149"/>
      <c r="I195" s="149"/>
    </row>
    <row r="196" spans="1:9" ht="70.5" customHeight="1" outlineLevel="1" x14ac:dyDescent="0.25">
      <c r="A196" s="164"/>
      <c r="B196" s="152"/>
      <c r="C196" s="148"/>
      <c r="D196" s="175"/>
      <c r="E196" s="154"/>
      <c r="F196" s="261"/>
      <c r="G196" s="166"/>
      <c r="H196" s="150"/>
      <c r="I196" s="150"/>
    </row>
    <row r="197" spans="1:9" ht="15" outlineLevel="1" x14ac:dyDescent="0.25">
      <c r="A197" s="164" t="s">
        <v>294</v>
      </c>
      <c r="B197" s="178" t="s">
        <v>375</v>
      </c>
      <c r="C197" s="177"/>
      <c r="D197" s="175" t="s">
        <v>25</v>
      </c>
      <c r="E197" s="157"/>
      <c r="F197" s="208"/>
      <c r="G197" s="165"/>
      <c r="H197" s="189"/>
      <c r="I197" s="189"/>
    </row>
    <row r="198" spans="1:9" ht="15" outlineLevel="1" x14ac:dyDescent="0.25">
      <c r="A198" s="164"/>
      <c r="B198" s="178"/>
      <c r="C198" s="177"/>
      <c r="D198" s="175"/>
      <c r="E198" s="157"/>
      <c r="F198" s="208"/>
      <c r="G198" s="191"/>
      <c r="H198" s="189"/>
      <c r="I198" s="189"/>
    </row>
    <row r="199" spans="1:9" ht="15" outlineLevel="1" x14ac:dyDescent="0.25">
      <c r="A199" s="164"/>
      <c r="B199" s="178"/>
      <c r="C199" s="177"/>
      <c r="D199" s="175"/>
      <c r="E199" s="157"/>
      <c r="F199" s="208"/>
      <c r="G199" s="191"/>
      <c r="H199" s="189"/>
      <c r="I199" s="189"/>
    </row>
    <row r="200" spans="1:9" ht="15" outlineLevel="1" x14ac:dyDescent="0.25">
      <c r="A200" s="164"/>
      <c r="B200" s="178"/>
      <c r="C200" s="177"/>
      <c r="D200" s="175"/>
      <c r="E200" s="157"/>
      <c r="F200" s="208"/>
      <c r="G200" s="191"/>
      <c r="H200" s="189"/>
      <c r="I200" s="189"/>
    </row>
    <row r="201" spans="1:9" ht="42.75" customHeight="1" outlineLevel="1" x14ac:dyDescent="0.25">
      <c r="A201" s="164"/>
      <c r="B201" s="178"/>
      <c r="C201" s="177"/>
      <c r="D201" s="175"/>
      <c r="E201" s="157"/>
      <c r="F201" s="208"/>
      <c r="G201" s="166"/>
      <c r="H201" s="189"/>
      <c r="I201" s="189"/>
    </row>
    <row r="202" spans="1:9" ht="15" customHeight="1" outlineLevel="1" x14ac:dyDescent="0.25">
      <c r="A202" s="164"/>
      <c r="B202" s="151" t="s">
        <v>376</v>
      </c>
      <c r="C202" s="146" t="s">
        <v>93</v>
      </c>
      <c r="D202" s="175" t="s">
        <v>26</v>
      </c>
      <c r="E202" s="153" t="s">
        <v>256</v>
      </c>
      <c r="F202" s="261"/>
      <c r="G202" s="165"/>
      <c r="H202" s="149"/>
      <c r="I202" s="149"/>
    </row>
    <row r="203" spans="1:9" ht="54.75" customHeight="1" outlineLevel="1" x14ac:dyDescent="0.25">
      <c r="A203" s="164"/>
      <c r="B203" s="152"/>
      <c r="C203" s="148"/>
      <c r="D203" s="175"/>
      <c r="E203" s="154"/>
      <c r="F203" s="261"/>
      <c r="G203" s="166"/>
      <c r="H203" s="150"/>
      <c r="I203" s="150"/>
    </row>
    <row r="204" spans="1:9" ht="12" customHeight="1" outlineLevel="1" x14ac:dyDescent="0.25">
      <c r="A204" s="164" t="s">
        <v>295</v>
      </c>
      <c r="B204" s="178" t="s">
        <v>377</v>
      </c>
      <c r="C204" s="177"/>
      <c r="D204" s="175" t="s">
        <v>27</v>
      </c>
      <c r="E204" s="157"/>
      <c r="F204" s="208"/>
      <c r="G204" s="165"/>
      <c r="H204" s="189"/>
      <c r="I204" s="189"/>
    </row>
    <row r="205" spans="1:9" ht="12" customHeight="1" outlineLevel="1" x14ac:dyDescent="0.25">
      <c r="A205" s="164"/>
      <c r="B205" s="178"/>
      <c r="C205" s="177"/>
      <c r="D205" s="175"/>
      <c r="E205" s="157"/>
      <c r="F205" s="208"/>
      <c r="G205" s="191"/>
      <c r="H205" s="189"/>
      <c r="I205" s="189"/>
    </row>
    <row r="206" spans="1:9" ht="12" customHeight="1" outlineLevel="1" x14ac:dyDescent="0.25">
      <c r="A206" s="164"/>
      <c r="B206" s="178"/>
      <c r="C206" s="177"/>
      <c r="D206" s="175"/>
      <c r="E206" s="157"/>
      <c r="F206" s="208"/>
      <c r="G206" s="191"/>
      <c r="H206" s="189"/>
      <c r="I206" s="189"/>
    </row>
    <row r="207" spans="1:9" ht="10.5" customHeight="1" outlineLevel="1" x14ac:dyDescent="0.25">
      <c r="A207" s="164"/>
      <c r="B207" s="178"/>
      <c r="C207" s="177"/>
      <c r="D207" s="175"/>
      <c r="E207" s="157"/>
      <c r="F207" s="208"/>
      <c r="G207" s="191"/>
      <c r="H207" s="189"/>
      <c r="I207" s="189"/>
    </row>
    <row r="208" spans="1:9" ht="15" customHeight="1" outlineLevel="1" x14ac:dyDescent="0.25">
      <c r="A208" s="164"/>
      <c r="B208" s="178"/>
      <c r="C208" s="177"/>
      <c r="D208" s="175"/>
      <c r="E208" s="157"/>
      <c r="F208" s="208"/>
      <c r="G208" s="166"/>
      <c r="H208" s="189"/>
      <c r="I208" s="189"/>
    </row>
    <row r="209" spans="1:11" ht="15" customHeight="1" outlineLevel="1" x14ac:dyDescent="0.25">
      <c r="A209" s="164"/>
      <c r="B209" s="151" t="s">
        <v>378</v>
      </c>
      <c r="C209" s="146" t="s">
        <v>93</v>
      </c>
      <c r="D209" s="175" t="s">
        <v>27</v>
      </c>
      <c r="E209" s="153" t="s">
        <v>256</v>
      </c>
      <c r="F209" s="261"/>
      <c r="G209" s="165"/>
      <c r="H209" s="149"/>
      <c r="I209" s="149"/>
    </row>
    <row r="210" spans="1:11" ht="55.5" customHeight="1" outlineLevel="1" x14ac:dyDescent="0.25">
      <c r="A210" s="164"/>
      <c r="B210" s="152"/>
      <c r="C210" s="148"/>
      <c r="D210" s="175"/>
      <c r="E210" s="154"/>
      <c r="F210" s="261"/>
      <c r="G210" s="166"/>
      <c r="H210" s="150"/>
      <c r="I210" s="150"/>
    </row>
    <row r="211" spans="1:11" ht="30" customHeight="1" x14ac:dyDescent="0.25">
      <c r="A211" s="140" t="s">
        <v>296</v>
      </c>
      <c r="B211" s="143" t="s">
        <v>379</v>
      </c>
      <c r="C211" s="146" t="s">
        <v>19</v>
      </c>
      <c r="D211" s="159" t="s">
        <v>257</v>
      </c>
      <c r="E211" s="146" t="s">
        <v>19</v>
      </c>
      <c r="F211" s="146" t="s">
        <v>19</v>
      </c>
      <c r="G211" s="92" t="s">
        <v>75</v>
      </c>
      <c r="H211" s="63">
        <f>H212+H213+H214</f>
        <v>731597.60000000009</v>
      </c>
      <c r="I211" s="63">
        <f>I212+I213+I214</f>
        <v>469532.49999999994</v>
      </c>
      <c r="K211" s="6"/>
    </row>
    <row r="212" spans="1:11" ht="15.75" customHeight="1" x14ac:dyDescent="0.25">
      <c r="A212" s="141"/>
      <c r="B212" s="144"/>
      <c r="C212" s="147"/>
      <c r="D212" s="161"/>
      <c r="E212" s="147"/>
      <c r="F212" s="147"/>
      <c r="G212" s="53" t="s">
        <v>13</v>
      </c>
      <c r="H212" s="64">
        <v>176070.7</v>
      </c>
      <c r="I212" s="64">
        <f>120000</f>
        <v>120000</v>
      </c>
      <c r="K212" s="7"/>
    </row>
    <row r="213" spans="1:11" ht="15.75" customHeight="1" x14ac:dyDescent="0.25">
      <c r="A213" s="141"/>
      <c r="B213" s="144"/>
      <c r="C213" s="147"/>
      <c r="D213" s="161"/>
      <c r="E213" s="147"/>
      <c r="F213" s="147"/>
      <c r="G213" s="53" t="s">
        <v>14</v>
      </c>
      <c r="H213" s="64">
        <v>77833.5</v>
      </c>
      <c r="I213" s="64">
        <f>1546+36990.8</f>
        <v>38536.800000000003</v>
      </c>
      <c r="K213" s="7"/>
    </row>
    <row r="214" spans="1:11" ht="18.75" customHeight="1" x14ac:dyDescent="0.25">
      <c r="A214" s="142"/>
      <c r="B214" s="145"/>
      <c r="C214" s="148"/>
      <c r="D214" s="160"/>
      <c r="E214" s="148"/>
      <c r="F214" s="148"/>
      <c r="G214" s="53" t="s">
        <v>15</v>
      </c>
      <c r="H214" s="64">
        <v>477693.4</v>
      </c>
      <c r="I214" s="64">
        <f>309076+1546.1+373.6</f>
        <v>310995.69999999995</v>
      </c>
      <c r="K214" s="7"/>
    </row>
    <row r="215" spans="1:11" ht="96.75" customHeight="1" outlineLevel="1" x14ac:dyDescent="0.25">
      <c r="A215" s="68" t="s">
        <v>51</v>
      </c>
      <c r="B215" s="89" t="s">
        <v>380</v>
      </c>
      <c r="C215" s="80"/>
      <c r="D215" s="97" t="s">
        <v>23</v>
      </c>
      <c r="E215" s="98"/>
      <c r="F215" s="99"/>
      <c r="G215" s="92" t="s">
        <v>244</v>
      </c>
      <c r="H215" s="64">
        <v>297941.8</v>
      </c>
      <c r="I215" s="64">
        <v>194323.4</v>
      </c>
    </row>
    <row r="216" spans="1:11" ht="15" customHeight="1" outlineLevel="1" x14ac:dyDescent="0.25">
      <c r="A216" s="164"/>
      <c r="B216" s="151" t="s">
        <v>381</v>
      </c>
      <c r="C216" s="146" t="s">
        <v>93</v>
      </c>
      <c r="D216" s="175" t="s">
        <v>23</v>
      </c>
      <c r="E216" s="176">
        <v>45291</v>
      </c>
      <c r="F216" s="261"/>
      <c r="G216" s="151"/>
      <c r="H216" s="149"/>
      <c r="I216" s="149"/>
    </row>
    <row r="217" spans="1:11" ht="84.75" customHeight="1" outlineLevel="1" x14ac:dyDescent="0.25">
      <c r="A217" s="164"/>
      <c r="B217" s="152"/>
      <c r="C217" s="148"/>
      <c r="D217" s="175"/>
      <c r="E217" s="142"/>
      <c r="F217" s="261"/>
      <c r="G217" s="207"/>
      <c r="H217" s="150"/>
      <c r="I217" s="150"/>
    </row>
    <row r="218" spans="1:11" ht="19.5" customHeight="1" outlineLevel="1" x14ac:dyDescent="0.25">
      <c r="A218" s="300" t="s">
        <v>89</v>
      </c>
      <c r="B218" s="151" t="s">
        <v>382</v>
      </c>
      <c r="C218" s="146"/>
      <c r="D218" s="170" t="s">
        <v>258</v>
      </c>
      <c r="E218" s="140"/>
      <c r="F218" s="186"/>
      <c r="G218" s="67" t="s">
        <v>75</v>
      </c>
      <c r="H218" s="65">
        <f>H219+H220</f>
        <v>249806.9</v>
      </c>
      <c r="I218" s="65">
        <f>I219+I220</f>
        <v>152117</v>
      </c>
    </row>
    <row r="219" spans="1:11" ht="19.5" customHeight="1" outlineLevel="1" x14ac:dyDescent="0.25">
      <c r="A219" s="301"/>
      <c r="B219" s="255"/>
      <c r="C219" s="303"/>
      <c r="D219" s="305"/>
      <c r="E219" s="263"/>
      <c r="F219" s="294"/>
      <c r="G219" s="67" t="s">
        <v>14</v>
      </c>
      <c r="H219" s="65">
        <v>73944.399999999994</v>
      </c>
      <c r="I219" s="65">
        <v>36990.800000000003</v>
      </c>
    </row>
    <row r="220" spans="1:11" ht="42.75" customHeight="1" outlineLevel="1" x14ac:dyDescent="0.25">
      <c r="A220" s="302"/>
      <c r="B220" s="207"/>
      <c r="C220" s="304"/>
      <c r="D220" s="306"/>
      <c r="E220" s="264"/>
      <c r="F220" s="295"/>
      <c r="G220" s="67" t="s">
        <v>15</v>
      </c>
      <c r="H220" s="65">
        <v>175862.5</v>
      </c>
      <c r="I220" s="65">
        <f>373.6+114752.6</f>
        <v>115126.20000000001</v>
      </c>
    </row>
    <row r="221" spans="1:11" ht="87.75" customHeight="1" outlineLevel="1" x14ac:dyDescent="0.25">
      <c r="A221" s="56"/>
      <c r="B221" s="57" t="s">
        <v>383</v>
      </c>
      <c r="C221" s="58" t="s">
        <v>93</v>
      </c>
      <c r="D221" s="59" t="s">
        <v>258</v>
      </c>
      <c r="E221" s="100">
        <v>45291</v>
      </c>
      <c r="F221" s="61"/>
      <c r="G221" s="62"/>
      <c r="H221" s="63"/>
      <c r="I221" s="63"/>
    </row>
    <row r="222" spans="1:11" ht="110.25" customHeight="1" outlineLevel="1" x14ac:dyDescent="0.25">
      <c r="A222" s="56"/>
      <c r="B222" s="57" t="s">
        <v>384</v>
      </c>
      <c r="C222" s="58" t="s">
        <v>33</v>
      </c>
      <c r="D222" s="59" t="s">
        <v>258</v>
      </c>
      <c r="E222" s="60" t="s">
        <v>32</v>
      </c>
      <c r="F222" s="61" t="s">
        <v>464</v>
      </c>
      <c r="G222" s="62"/>
      <c r="H222" s="63"/>
      <c r="I222" s="63"/>
    </row>
    <row r="223" spans="1:11" s="8" customFormat="1" ht="30" customHeight="1" outlineLevel="1" x14ac:dyDescent="0.25">
      <c r="A223" s="215" t="s">
        <v>90</v>
      </c>
      <c r="B223" s="158" t="s">
        <v>385</v>
      </c>
      <c r="C223" s="194"/>
      <c r="D223" s="159" t="s">
        <v>259</v>
      </c>
      <c r="E223" s="140"/>
      <c r="F223" s="209"/>
      <c r="G223" s="92" t="s">
        <v>75</v>
      </c>
      <c r="H223" s="63">
        <f>H224+H225</f>
        <v>7778.2</v>
      </c>
      <c r="I223" s="63">
        <f>I224+I225</f>
        <v>3092.1</v>
      </c>
      <c r="J223" s="19"/>
    </row>
    <row r="224" spans="1:11" s="8" customFormat="1" ht="32.25" customHeight="1" outlineLevel="1" x14ac:dyDescent="0.25">
      <c r="A224" s="141"/>
      <c r="B224" s="158"/>
      <c r="C224" s="194"/>
      <c r="D224" s="161"/>
      <c r="E224" s="141"/>
      <c r="F224" s="210"/>
      <c r="G224" s="62" t="s">
        <v>14</v>
      </c>
      <c r="H224" s="63">
        <v>3889.1</v>
      </c>
      <c r="I224" s="65">
        <v>1546</v>
      </c>
      <c r="J224" s="19"/>
    </row>
    <row r="225" spans="1:11" s="8" customFormat="1" ht="31.5" customHeight="1" outlineLevel="1" x14ac:dyDescent="0.25">
      <c r="A225" s="142"/>
      <c r="B225" s="158"/>
      <c r="C225" s="194"/>
      <c r="D225" s="160"/>
      <c r="E225" s="142"/>
      <c r="F225" s="211"/>
      <c r="G225" s="92" t="s">
        <v>15</v>
      </c>
      <c r="H225" s="63">
        <v>3889.1</v>
      </c>
      <c r="I225" s="65">
        <v>1546.1</v>
      </c>
      <c r="J225" s="19"/>
    </row>
    <row r="226" spans="1:11" s="8" customFormat="1" ht="105" customHeight="1" outlineLevel="1" x14ac:dyDescent="0.25">
      <c r="A226" s="68"/>
      <c r="B226" s="78" t="s">
        <v>386</v>
      </c>
      <c r="C226" s="75" t="s">
        <v>93</v>
      </c>
      <c r="D226" s="70" t="s">
        <v>259</v>
      </c>
      <c r="E226" s="54">
        <v>45291</v>
      </c>
      <c r="F226" s="101"/>
      <c r="G226" s="67"/>
      <c r="H226" s="65"/>
      <c r="I226" s="65"/>
      <c r="J226" s="19"/>
    </row>
    <row r="227" spans="1:11" s="8" customFormat="1" ht="150.75" customHeight="1" outlineLevel="1" x14ac:dyDescent="0.25">
      <c r="A227" s="102" t="s">
        <v>91</v>
      </c>
      <c r="B227" s="82" t="s">
        <v>387</v>
      </c>
      <c r="C227" s="79"/>
      <c r="D227" s="70" t="s">
        <v>259</v>
      </c>
      <c r="E227" s="73"/>
      <c r="F227" s="76"/>
      <c r="G227" s="62" t="s">
        <v>13</v>
      </c>
      <c r="H227" s="63">
        <v>176070.7</v>
      </c>
      <c r="I227" s="63">
        <v>120000</v>
      </c>
      <c r="J227" s="19"/>
    </row>
    <row r="228" spans="1:11" s="8" customFormat="1" ht="96.75" customHeight="1" outlineLevel="1" x14ac:dyDescent="0.25">
      <c r="A228" s="68"/>
      <c r="B228" s="92" t="s">
        <v>388</v>
      </c>
      <c r="C228" s="96" t="s">
        <v>93</v>
      </c>
      <c r="D228" s="70" t="s">
        <v>259</v>
      </c>
      <c r="E228" s="103">
        <v>45291</v>
      </c>
      <c r="F228" s="99"/>
      <c r="G228" s="62"/>
      <c r="H228" s="65"/>
      <c r="I228" s="65"/>
      <c r="J228" s="19"/>
    </row>
    <row r="229" spans="1:11" ht="88.5" customHeight="1" x14ac:dyDescent="0.25">
      <c r="A229" s="98" t="s">
        <v>52</v>
      </c>
      <c r="B229" s="92" t="s">
        <v>389</v>
      </c>
      <c r="C229" s="96" t="s">
        <v>19</v>
      </c>
      <c r="D229" s="104" t="s">
        <v>257</v>
      </c>
      <c r="E229" s="96" t="s">
        <v>19</v>
      </c>
      <c r="F229" s="96" t="s">
        <v>19</v>
      </c>
      <c r="G229" s="53"/>
      <c r="H229" s="81"/>
      <c r="I229" s="81"/>
    </row>
    <row r="230" spans="1:11" ht="15" outlineLevel="1" x14ac:dyDescent="0.25">
      <c r="A230" s="164" t="s">
        <v>53</v>
      </c>
      <c r="B230" s="178" t="s">
        <v>390</v>
      </c>
      <c r="C230" s="177"/>
      <c r="D230" s="175" t="s">
        <v>28</v>
      </c>
      <c r="E230" s="157"/>
      <c r="F230" s="177"/>
      <c r="G230" s="165"/>
      <c r="H230" s="189"/>
      <c r="I230" s="189"/>
    </row>
    <row r="231" spans="1:11" ht="15" outlineLevel="1" x14ac:dyDescent="0.25">
      <c r="A231" s="164"/>
      <c r="B231" s="178"/>
      <c r="C231" s="177"/>
      <c r="D231" s="175"/>
      <c r="E231" s="157"/>
      <c r="F231" s="177"/>
      <c r="G231" s="191"/>
      <c r="H231" s="189"/>
      <c r="I231" s="189"/>
    </row>
    <row r="232" spans="1:11" ht="32.25" customHeight="1" outlineLevel="1" x14ac:dyDescent="0.25">
      <c r="A232" s="164"/>
      <c r="B232" s="178"/>
      <c r="C232" s="177"/>
      <c r="D232" s="175"/>
      <c r="E232" s="157"/>
      <c r="F232" s="177"/>
      <c r="G232" s="191"/>
      <c r="H232" s="189"/>
      <c r="I232" s="189"/>
    </row>
    <row r="233" spans="1:11" ht="17.25" customHeight="1" outlineLevel="1" x14ac:dyDescent="0.25">
      <c r="A233" s="164"/>
      <c r="B233" s="178"/>
      <c r="C233" s="177"/>
      <c r="D233" s="175"/>
      <c r="E233" s="157"/>
      <c r="F233" s="177"/>
      <c r="G233" s="191"/>
      <c r="H233" s="189"/>
      <c r="I233" s="189"/>
    </row>
    <row r="234" spans="1:11" ht="21.75" customHeight="1" outlineLevel="1" x14ac:dyDescent="0.25">
      <c r="A234" s="164"/>
      <c r="B234" s="178"/>
      <c r="C234" s="177"/>
      <c r="D234" s="175"/>
      <c r="E234" s="157"/>
      <c r="F234" s="177"/>
      <c r="G234" s="166"/>
      <c r="H234" s="189"/>
      <c r="I234" s="189"/>
    </row>
    <row r="235" spans="1:11" ht="15" outlineLevel="1" x14ac:dyDescent="0.25">
      <c r="A235" s="164"/>
      <c r="B235" s="212" t="s">
        <v>391</v>
      </c>
      <c r="C235" s="146" t="s">
        <v>93</v>
      </c>
      <c r="D235" s="175" t="s">
        <v>260</v>
      </c>
      <c r="E235" s="140" t="s">
        <v>261</v>
      </c>
      <c r="F235" s="194"/>
      <c r="G235" s="165"/>
      <c r="H235" s="149"/>
      <c r="I235" s="149"/>
    </row>
    <row r="236" spans="1:11" ht="82.5" customHeight="1" outlineLevel="1" x14ac:dyDescent="0.25">
      <c r="A236" s="164"/>
      <c r="B236" s="213"/>
      <c r="C236" s="148"/>
      <c r="D236" s="175"/>
      <c r="E236" s="142"/>
      <c r="F236" s="194"/>
      <c r="G236" s="166"/>
      <c r="H236" s="150"/>
      <c r="I236" s="150"/>
    </row>
    <row r="237" spans="1:11" ht="16.5" customHeight="1" x14ac:dyDescent="0.25">
      <c r="A237" s="140" t="s">
        <v>54</v>
      </c>
      <c r="B237" s="143" t="s">
        <v>392</v>
      </c>
      <c r="C237" s="146" t="s">
        <v>19</v>
      </c>
      <c r="D237" s="159" t="s">
        <v>262</v>
      </c>
      <c r="E237" s="146" t="s">
        <v>19</v>
      </c>
      <c r="F237" s="146" t="s">
        <v>19</v>
      </c>
      <c r="G237" s="267" t="s">
        <v>75</v>
      </c>
      <c r="H237" s="162">
        <f>H239+H240+H241</f>
        <v>220584.1</v>
      </c>
      <c r="I237" s="162">
        <f>I239+I240+I241</f>
        <v>125514.59999999999</v>
      </c>
      <c r="K237" s="6"/>
    </row>
    <row r="238" spans="1:11" ht="17.25" customHeight="1" x14ac:dyDescent="0.25">
      <c r="A238" s="141"/>
      <c r="B238" s="144"/>
      <c r="C238" s="147"/>
      <c r="D238" s="161"/>
      <c r="E238" s="147"/>
      <c r="F238" s="147"/>
      <c r="G238" s="268"/>
      <c r="H238" s="163"/>
      <c r="I238" s="163"/>
      <c r="K238" s="6"/>
    </row>
    <row r="239" spans="1:11" ht="17.25" customHeight="1" x14ac:dyDescent="0.25">
      <c r="A239" s="141"/>
      <c r="B239" s="144"/>
      <c r="C239" s="147"/>
      <c r="D239" s="161"/>
      <c r="E239" s="147"/>
      <c r="F239" s="147"/>
      <c r="G239" s="53" t="s">
        <v>13</v>
      </c>
      <c r="H239" s="81">
        <v>149960.6</v>
      </c>
      <c r="I239" s="63">
        <f>I244</f>
        <v>84420.5</v>
      </c>
      <c r="K239" s="6"/>
    </row>
    <row r="240" spans="1:11" ht="17.25" customHeight="1" x14ac:dyDescent="0.25">
      <c r="A240" s="141"/>
      <c r="B240" s="144"/>
      <c r="C240" s="147"/>
      <c r="D240" s="161"/>
      <c r="E240" s="147"/>
      <c r="F240" s="147"/>
      <c r="G240" s="53" t="s">
        <v>14</v>
      </c>
      <c r="H240" s="81">
        <v>58318.1</v>
      </c>
      <c r="I240" s="63">
        <f>I245</f>
        <v>32830.199999999997</v>
      </c>
      <c r="K240" s="6"/>
    </row>
    <row r="241" spans="1:11" ht="17.25" customHeight="1" x14ac:dyDescent="0.25">
      <c r="A241" s="142"/>
      <c r="B241" s="145"/>
      <c r="C241" s="148"/>
      <c r="D241" s="160"/>
      <c r="E241" s="148"/>
      <c r="F241" s="148"/>
      <c r="G241" s="53" t="s">
        <v>15</v>
      </c>
      <c r="H241" s="63">
        <f>H246+H249</f>
        <v>12305.400000000001</v>
      </c>
      <c r="I241" s="63">
        <f>1184.3+7079.6</f>
        <v>8263.9</v>
      </c>
      <c r="K241" s="6"/>
    </row>
    <row r="242" spans="1:11" ht="18" customHeight="1" outlineLevel="1" x14ac:dyDescent="0.25">
      <c r="A242" s="164" t="s">
        <v>55</v>
      </c>
      <c r="B242" s="178" t="s">
        <v>393</v>
      </c>
      <c r="C242" s="177"/>
      <c r="D242" s="175" t="s">
        <v>263</v>
      </c>
      <c r="E242" s="157"/>
      <c r="F242" s="186"/>
      <c r="G242" s="151" t="s">
        <v>75</v>
      </c>
      <c r="H242" s="149">
        <f>H244+H245+H246</f>
        <v>210382.5</v>
      </c>
      <c r="I242" s="149">
        <f>I244+I245+I246</f>
        <v>118435</v>
      </c>
    </row>
    <row r="243" spans="1:11" ht="10.5" customHeight="1" outlineLevel="1" x14ac:dyDescent="0.25">
      <c r="A243" s="164"/>
      <c r="B243" s="178"/>
      <c r="C243" s="177"/>
      <c r="D243" s="175"/>
      <c r="E243" s="157"/>
      <c r="F243" s="229"/>
      <c r="G243" s="152"/>
      <c r="H243" s="163"/>
      <c r="I243" s="163"/>
    </row>
    <row r="244" spans="1:11" ht="21.75" customHeight="1" outlineLevel="1" x14ac:dyDescent="0.25">
      <c r="A244" s="164"/>
      <c r="B244" s="178"/>
      <c r="C244" s="177"/>
      <c r="D244" s="175"/>
      <c r="E244" s="157"/>
      <c r="F244" s="229"/>
      <c r="G244" s="92" t="s">
        <v>13</v>
      </c>
      <c r="H244" s="81">
        <v>149960.6</v>
      </c>
      <c r="I244" s="63">
        <v>84420.5</v>
      </c>
    </row>
    <row r="245" spans="1:11" ht="23.25" customHeight="1" outlineLevel="1" x14ac:dyDescent="0.25">
      <c r="A245" s="164"/>
      <c r="B245" s="178"/>
      <c r="C245" s="177"/>
      <c r="D245" s="175"/>
      <c r="E245" s="157"/>
      <c r="F245" s="229"/>
      <c r="G245" s="92" t="s">
        <v>14</v>
      </c>
      <c r="H245" s="63">
        <v>58318.1</v>
      </c>
      <c r="I245" s="63">
        <v>32830.199999999997</v>
      </c>
    </row>
    <row r="246" spans="1:11" ht="39" customHeight="1" outlineLevel="1" x14ac:dyDescent="0.25">
      <c r="A246" s="164"/>
      <c r="B246" s="178"/>
      <c r="C246" s="177"/>
      <c r="D246" s="175"/>
      <c r="E246" s="157"/>
      <c r="F246" s="187"/>
      <c r="G246" s="92" t="s">
        <v>15</v>
      </c>
      <c r="H246" s="63">
        <v>2103.8000000000002</v>
      </c>
      <c r="I246" s="63">
        <v>1184.3</v>
      </c>
    </row>
    <row r="247" spans="1:11" ht="15" customHeight="1" outlineLevel="1" x14ac:dyDescent="0.25">
      <c r="A247" s="164"/>
      <c r="B247" s="151" t="s">
        <v>394</v>
      </c>
      <c r="C247" s="146" t="s">
        <v>93</v>
      </c>
      <c r="D247" s="175" t="s">
        <v>24</v>
      </c>
      <c r="E247" s="140" t="s">
        <v>261</v>
      </c>
      <c r="F247" s="208"/>
      <c r="G247" s="165"/>
      <c r="H247" s="149"/>
      <c r="I247" s="149"/>
    </row>
    <row r="248" spans="1:11" ht="110.25" customHeight="1" outlineLevel="1" x14ac:dyDescent="0.25">
      <c r="A248" s="164"/>
      <c r="B248" s="152"/>
      <c r="C248" s="148"/>
      <c r="D248" s="175"/>
      <c r="E248" s="142"/>
      <c r="F248" s="208"/>
      <c r="G248" s="166"/>
      <c r="H248" s="150"/>
      <c r="I248" s="150"/>
    </row>
    <row r="249" spans="1:11" ht="107.25" customHeight="1" outlineLevel="1" x14ac:dyDescent="0.25">
      <c r="A249" s="68" t="s">
        <v>297</v>
      </c>
      <c r="B249" s="92" t="s">
        <v>395</v>
      </c>
      <c r="C249" s="80"/>
      <c r="D249" s="70" t="s">
        <v>24</v>
      </c>
      <c r="E249" s="98"/>
      <c r="F249" s="99"/>
      <c r="G249" s="92" t="s">
        <v>121</v>
      </c>
      <c r="H249" s="63">
        <v>10201.6</v>
      </c>
      <c r="I249" s="63">
        <v>7079.6</v>
      </c>
    </row>
    <row r="250" spans="1:11" ht="15" customHeight="1" outlineLevel="1" x14ac:dyDescent="0.25">
      <c r="A250" s="164"/>
      <c r="B250" s="151" t="s">
        <v>396</v>
      </c>
      <c r="C250" s="146" t="s">
        <v>93</v>
      </c>
      <c r="D250" s="175" t="s">
        <v>24</v>
      </c>
      <c r="E250" s="140" t="s">
        <v>261</v>
      </c>
      <c r="F250" s="208"/>
      <c r="G250" s="188"/>
      <c r="H250" s="190"/>
      <c r="I250" s="190"/>
    </row>
    <row r="251" spans="1:11" ht="95.25" customHeight="1" outlineLevel="1" x14ac:dyDescent="0.25">
      <c r="A251" s="164"/>
      <c r="B251" s="152"/>
      <c r="C251" s="148"/>
      <c r="D251" s="175"/>
      <c r="E251" s="142"/>
      <c r="F251" s="208"/>
      <c r="G251" s="188"/>
      <c r="H251" s="190"/>
      <c r="I251" s="190"/>
    </row>
    <row r="252" spans="1:11" ht="15.75" customHeight="1" x14ac:dyDescent="0.25">
      <c r="A252" s="140" t="s">
        <v>56</v>
      </c>
      <c r="B252" s="143" t="s">
        <v>397</v>
      </c>
      <c r="C252" s="146" t="s">
        <v>19</v>
      </c>
      <c r="D252" s="159" t="s">
        <v>257</v>
      </c>
      <c r="E252" s="146" t="s">
        <v>19</v>
      </c>
      <c r="F252" s="146" t="s">
        <v>19</v>
      </c>
      <c r="G252" s="267" t="s">
        <v>75</v>
      </c>
      <c r="H252" s="162">
        <f>H255+H256+H257</f>
        <v>128484</v>
      </c>
      <c r="I252" s="162">
        <f>I255+I256+I257</f>
        <v>110327.2</v>
      </c>
      <c r="K252" s="6"/>
    </row>
    <row r="253" spans="1:11" ht="1.5" customHeight="1" x14ac:dyDescent="0.25">
      <c r="A253" s="141"/>
      <c r="B253" s="144"/>
      <c r="C253" s="147"/>
      <c r="D253" s="161"/>
      <c r="E253" s="147"/>
      <c r="F253" s="147"/>
      <c r="G253" s="296"/>
      <c r="H253" s="200"/>
      <c r="I253" s="200"/>
      <c r="K253" s="6"/>
    </row>
    <row r="254" spans="1:11" ht="2.25" customHeight="1" x14ac:dyDescent="0.25">
      <c r="A254" s="141"/>
      <c r="B254" s="144"/>
      <c r="C254" s="147"/>
      <c r="D254" s="161"/>
      <c r="E254" s="147"/>
      <c r="F254" s="147"/>
      <c r="G254" s="268"/>
      <c r="H254" s="163"/>
      <c r="I254" s="163"/>
      <c r="K254" s="6"/>
    </row>
    <row r="255" spans="1:11" ht="15.75" customHeight="1" x14ac:dyDescent="0.25">
      <c r="A255" s="141"/>
      <c r="B255" s="144"/>
      <c r="C255" s="147"/>
      <c r="D255" s="161"/>
      <c r="E255" s="147"/>
      <c r="F255" s="147"/>
      <c r="G255" s="105" t="s">
        <v>13</v>
      </c>
      <c r="H255" s="83">
        <v>23953.7</v>
      </c>
      <c r="I255" s="65">
        <v>17233.099999999999</v>
      </c>
      <c r="K255" s="6"/>
    </row>
    <row r="256" spans="1:11" ht="15.75" customHeight="1" x14ac:dyDescent="0.25">
      <c r="A256" s="141"/>
      <c r="B256" s="144"/>
      <c r="C256" s="147"/>
      <c r="D256" s="161"/>
      <c r="E256" s="147"/>
      <c r="F256" s="147"/>
      <c r="G256" s="105" t="s">
        <v>14</v>
      </c>
      <c r="H256" s="83">
        <v>66405.399999999994</v>
      </c>
      <c r="I256" s="65">
        <f>6701.8+58857.7+3061.4</f>
        <v>68620.899999999994</v>
      </c>
      <c r="K256" s="6"/>
    </row>
    <row r="257" spans="1:11" ht="18.75" customHeight="1" x14ac:dyDescent="0.25">
      <c r="A257" s="142"/>
      <c r="B257" s="145"/>
      <c r="C257" s="148"/>
      <c r="D257" s="160"/>
      <c r="E257" s="148"/>
      <c r="F257" s="148"/>
      <c r="G257" s="105" t="s">
        <v>15</v>
      </c>
      <c r="H257" s="83">
        <v>38124.9</v>
      </c>
      <c r="I257" s="65">
        <f>20394.7+340.2+3249.8+488.5</f>
        <v>24473.200000000001</v>
      </c>
      <c r="K257" s="6"/>
    </row>
    <row r="258" spans="1:11" ht="21" customHeight="1" outlineLevel="1" x14ac:dyDescent="0.25">
      <c r="A258" s="140" t="s">
        <v>57</v>
      </c>
      <c r="B258" s="143" t="s">
        <v>398</v>
      </c>
      <c r="C258" s="146"/>
      <c r="D258" s="159" t="s">
        <v>24</v>
      </c>
      <c r="E258" s="146"/>
      <c r="F258" s="186"/>
      <c r="G258" s="53" t="s">
        <v>75</v>
      </c>
      <c r="H258" s="63">
        <f>H261+H260+H259</f>
        <v>111748.59999999999</v>
      </c>
      <c r="I258" s="63">
        <f>I259+I260+I261</f>
        <v>97525.099999999991</v>
      </c>
    </row>
    <row r="259" spans="1:11" ht="21" customHeight="1" outlineLevel="1" x14ac:dyDescent="0.25">
      <c r="A259" s="141"/>
      <c r="B259" s="144"/>
      <c r="C259" s="147"/>
      <c r="D259" s="161"/>
      <c r="E259" s="147"/>
      <c r="F259" s="229"/>
      <c r="G259" s="53" t="s">
        <v>13</v>
      </c>
      <c r="H259" s="63">
        <v>23953.7</v>
      </c>
      <c r="I259" s="63">
        <f>17233.1</f>
        <v>17233.099999999999</v>
      </c>
    </row>
    <row r="260" spans="1:11" ht="20.25" customHeight="1" outlineLevel="1" x14ac:dyDescent="0.25">
      <c r="A260" s="141"/>
      <c r="B260" s="144"/>
      <c r="C260" s="147"/>
      <c r="D260" s="161"/>
      <c r="E260" s="147"/>
      <c r="F260" s="229"/>
      <c r="G260" s="53" t="s">
        <v>14</v>
      </c>
      <c r="H260" s="63">
        <v>56734.9</v>
      </c>
      <c r="I260" s="63">
        <f>6701.8+58857.7-I271-I276</f>
        <v>58914.7</v>
      </c>
    </row>
    <row r="261" spans="1:11" ht="52.5" customHeight="1" outlineLevel="1" x14ac:dyDescent="0.25">
      <c r="A261" s="142"/>
      <c r="B261" s="145"/>
      <c r="C261" s="148"/>
      <c r="D261" s="160"/>
      <c r="E261" s="148"/>
      <c r="F261" s="187"/>
      <c r="G261" s="92" t="s">
        <v>15</v>
      </c>
      <c r="H261" s="63">
        <v>31060</v>
      </c>
      <c r="I261" s="63">
        <f>20394.7+3249.8+488.5-2017.4-738.3</f>
        <v>21377.3</v>
      </c>
    </row>
    <row r="262" spans="1:11" ht="15" customHeight="1" outlineLevel="1" x14ac:dyDescent="0.25">
      <c r="A262" s="164"/>
      <c r="B262" s="151" t="s">
        <v>399</v>
      </c>
      <c r="C262" s="146" t="s">
        <v>93</v>
      </c>
      <c r="D262" s="175" t="s">
        <v>264</v>
      </c>
      <c r="E262" s="140" t="s">
        <v>256</v>
      </c>
      <c r="F262" s="186"/>
      <c r="G262" s="165"/>
      <c r="H262" s="149"/>
      <c r="I262" s="149"/>
    </row>
    <row r="263" spans="1:11" ht="93" customHeight="1" outlineLevel="1" x14ac:dyDescent="0.25">
      <c r="A263" s="164"/>
      <c r="B263" s="152"/>
      <c r="C263" s="148"/>
      <c r="D263" s="175"/>
      <c r="E263" s="142"/>
      <c r="F263" s="187"/>
      <c r="G263" s="166"/>
      <c r="H263" s="150"/>
      <c r="I263" s="150"/>
    </row>
    <row r="264" spans="1:11" ht="15" customHeight="1" outlineLevel="1" x14ac:dyDescent="0.25">
      <c r="A264" s="164"/>
      <c r="B264" s="212" t="s">
        <v>400</v>
      </c>
      <c r="C264" s="146" t="s">
        <v>93</v>
      </c>
      <c r="D264" s="175" t="s">
        <v>265</v>
      </c>
      <c r="E264" s="140" t="s">
        <v>256</v>
      </c>
      <c r="F264" s="261"/>
      <c r="G264" s="165"/>
      <c r="H264" s="149"/>
      <c r="I264" s="149"/>
    </row>
    <row r="265" spans="1:11" ht="138.75" customHeight="1" outlineLevel="1" x14ac:dyDescent="0.25">
      <c r="A265" s="164"/>
      <c r="B265" s="213"/>
      <c r="C265" s="148"/>
      <c r="D265" s="175"/>
      <c r="E265" s="142"/>
      <c r="F265" s="261"/>
      <c r="G265" s="166"/>
      <c r="H265" s="150"/>
      <c r="I265" s="150"/>
    </row>
    <row r="266" spans="1:11" ht="15.75" customHeight="1" outlineLevel="1" x14ac:dyDescent="0.25">
      <c r="A266" s="140" t="s">
        <v>92</v>
      </c>
      <c r="B266" s="143" t="s">
        <v>401</v>
      </c>
      <c r="C266" s="155"/>
      <c r="D266" s="159" t="s">
        <v>260</v>
      </c>
      <c r="E266" s="140"/>
      <c r="F266" s="186"/>
      <c r="G266" s="188" t="s">
        <v>75</v>
      </c>
      <c r="H266" s="190">
        <f>H271+H272</f>
        <v>10342.299999999999</v>
      </c>
      <c r="I266" s="190">
        <f>I271+I272</f>
        <v>5811.7</v>
      </c>
    </row>
    <row r="267" spans="1:11" ht="6" customHeight="1" outlineLevel="1" x14ac:dyDescent="0.25">
      <c r="A267" s="141"/>
      <c r="B267" s="144"/>
      <c r="C267" s="179"/>
      <c r="D267" s="161"/>
      <c r="E267" s="141"/>
      <c r="F267" s="229"/>
      <c r="G267" s="188"/>
      <c r="H267" s="190"/>
      <c r="I267" s="190"/>
    </row>
    <row r="268" spans="1:11" ht="5.25" customHeight="1" outlineLevel="1" x14ac:dyDescent="0.25">
      <c r="A268" s="141"/>
      <c r="B268" s="144"/>
      <c r="C268" s="179"/>
      <c r="D268" s="161"/>
      <c r="E268" s="141"/>
      <c r="F268" s="229"/>
      <c r="G268" s="188"/>
      <c r="H268" s="190"/>
      <c r="I268" s="190"/>
    </row>
    <row r="269" spans="1:11" ht="3.75" customHeight="1" outlineLevel="1" x14ac:dyDescent="0.25">
      <c r="A269" s="141"/>
      <c r="B269" s="144"/>
      <c r="C269" s="179"/>
      <c r="D269" s="161"/>
      <c r="E269" s="141"/>
      <c r="F269" s="229"/>
      <c r="G269" s="188"/>
      <c r="H269" s="190"/>
      <c r="I269" s="190"/>
    </row>
    <row r="270" spans="1:11" ht="9.75" customHeight="1" outlineLevel="1" x14ac:dyDescent="0.25">
      <c r="A270" s="141"/>
      <c r="B270" s="144"/>
      <c r="C270" s="179"/>
      <c r="D270" s="161"/>
      <c r="E270" s="141"/>
      <c r="F270" s="229"/>
      <c r="G270" s="188"/>
      <c r="H270" s="190"/>
      <c r="I270" s="190"/>
    </row>
    <row r="271" spans="1:11" ht="19.5" customHeight="1" outlineLevel="1" x14ac:dyDescent="0.25">
      <c r="A271" s="141"/>
      <c r="B271" s="144"/>
      <c r="C271" s="179"/>
      <c r="D271" s="161"/>
      <c r="E271" s="141"/>
      <c r="F271" s="229"/>
      <c r="G271" s="66" t="s">
        <v>14</v>
      </c>
      <c r="H271" s="64">
        <v>9670.5</v>
      </c>
      <c r="I271" s="63">
        <f>6644.8-1414.3</f>
        <v>5230.5</v>
      </c>
    </row>
    <row r="272" spans="1:11" ht="36" customHeight="1" outlineLevel="1" x14ac:dyDescent="0.25">
      <c r="A272" s="142"/>
      <c r="B272" s="145"/>
      <c r="C272" s="156"/>
      <c r="D272" s="160"/>
      <c r="E272" s="142"/>
      <c r="F272" s="187"/>
      <c r="G272" s="69" t="s">
        <v>15</v>
      </c>
      <c r="H272" s="64">
        <v>671.8</v>
      </c>
      <c r="I272" s="63">
        <f>738.3-157.1</f>
        <v>581.19999999999993</v>
      </c>
    </row>
    <row r="273" spans="1:9" ht="15" customHeight="1" outlineLevel="1" x14ac:dyDescent="0.25">
      <c r="A273" s="164"/>
      <c r="B273" s="151" t="s">
        <v>402</v>
      </c>
      <c r="C273" s="146" t="s">
        <v>93</v>
      </c>
      <c r="D273" s="175" t="s">
        <v>28</v>
      </c>
      <c r="E273" s="140" t="s">
        <v>261</v>
      </c>
      <c r="F273" s="293"/>
      <c r="G273" s="165"/>
      <c r="H273" s="149"/>
      <c r="I273" s="149"/>
    </row>
    <row r="274" spans="1:9" ht="85.5" customHeight="1" outlineLevel="1" x14ac:dyDescent="0.25">
      <c r="A274" s="164"/>
      <c r="B274" s="152"/>
      <c r="C274" s="148"/>
      <c r="D274" s="175"/>
      <c r="E274" s="142"/>
      <c r="F274" s="187"/>
      <c r="G274" s="166"/>
      <c r="H274" s="150"/>
      <c r="I274" s="150"/>
    </row>
    <row r="275" spans="1:9" ht="31.5" customHeight="1" outlineLevel="1" x14ac:dyDescent="0.25">
      <c r="A275" s="140" t="s">
        <v>298</v>
      </c>
      <c r="B275" s="143" t="s">
        <v>403</v>
      </c>
      <c r="C275" s="155"/>
      <c r="D275" s="159" t="s">
        <v>260</v>
      </c>
      <c r="E275" s="140"/>
      <c r="F275" s="153"/>
      <c r="G275" s="92" t="s">
        <v>75</v>
      </c>
      <c r="H275" s="63"/>
      <c r="I275" s="63">
        <f>I276+I277</f>
        <v>3588.8</v>
      </c>
    </row>
    <row r="276" spans="1:9" ht="22.5" customHeight="1" outlineLevel="1" x14ac:dyDescent="0.25">
      <c r="A276" s="141"/>
      <c r="B276" s="144"/>
      <c r="C276" s="179"/>
      <c r="D276" s="161"/>
      <c r="E276" s="141"/>
      <c r="F276" s="192"/>
      <c r="G276" s="69" t="s">
        <v>14</v>
      </c>
      <c r="H276" s="64"/>
      <c r="I276" s="64">
        <f>1414.3</f>
        <v>1414.3</v>
      </c>
    </row>
    <row r="277" spans="1:9" ht="43.5" customHeight="1" outlineLevel="1" x14ac:dyDescent="0.25">
      <c r="A277" s="142"/>
      <c r="B277" s="145"/>
      <c r="C277" s="156"/>
      <c r="D277" s="160"/>
      <c r="E277" s="142"/>
      <c r="F277" s="154"/>
      <c r="G277" s="92" t="s">
        <v>15</v>
      </c>
      <c r="H277" s="63"/>
      <c r="I277" s="63">
        <f>157.1+2017.4</f>
        <v>2174.5</v>
      </c>
    </row>
    <row r="278" spans="1:9" ht="15" customHeight="1" outlineLevel="1" x14ac:dyDescent="0.25">
      <c r="A278" s="164"/>
      <c r="B278" s="151" t="s">
        <v>404</v>
      </c>
      <c r="C278" s="146" t="s">
        <v>93</v>
      </c>
      <c r="D278" s="175" t="s">
        <v>260</v>
      </c>
      <c r="E278" s="140" t="s">
        <v>261</v>
      </c>
      <c r="F278" s="186"/>
      <c r="G278" s="165"/>
      <c r="H278" s="149"/>
      <c r="I278" s="149"/>
    </row>
    <row r="279" spans="1:9" ht="86.25" customHeight="1" outlineLevel="1" x14ac:dyDescent="0.25">
      <c r="A279" s="164"/>
      <c r="B279" s="152"/>
      <c r="C279" s="148"/>
      <c r="D279" s="175"/>
      <c r="E279" s="142"/>
      <c r="F279" s="187"/>
      <c r="G279" s="166"/>
      <c r="H279" s="150"/>
      <c r="I279" s="150"/>
    </row>
    <row r="280" spans="1:9" ht="15" outlineLevel="1" x14ac:dyDescent="0.25">
      <c r="A280" s="140" t="s">
        <v>299</v>
      </c>
      <c r="B280" s="178" t="s">
        <v>405</v>
      </c>
      <c r="C280" s="177"/>
      <c r="D280" s="175" t="s">
        <v>260</v>
      </c>
      <c r="E280" s="157"/>
      <c r="F280" s="208"/>
      <c r="G280" s="165"/>
      <c r="H280" s="189"/>
      <c r="I280" s="189"/>
    </row>
    <row r="281" spans="1:9" ht="15" outlineLevel="1" x14ac:dyDescent="0.25">
      <c r="A281" s="141"/>
      <c r="B281" s="178"/>
      <c r="C281" s="177"/>
      <c r="D281" s="175"/>
      <c r="E281" s="157"/>
      <c r="F281" s="208"/>
      <c r="G281" s="191"/>
      <c r="H281" s="189"/>
      <c r="I281" s="189"/>
    </row>
    <row r="282" spans="1:9" ht="15" outlineLevel="1" x14ac:dyDescent="0.25">
      <c r="A282" s="141"/>
      <c r="B282" s="178"/>
      <c r="C282" s="177"/>
      <c r="D282" s="175"/>
      <c r="E282" s="157"/>
      <c r="F282" s="208"/>
      <c r="G282" s="191"/>
      <c r="H282" s="189"/>
      <c r="I282" s="189"/>
    </row>
    <row r="283" spans="1:9" ht="15" outlineLevel="1" x14ac:dyDescent="0.25">
      <c r="A283" s="141"/>
      <c r="B283" s="178"/>
      <c r="C283" s="177"/>
      <c r="D283" s="175"/>
      <c r="E283" s="157"/>
      <c r="F283" s="208"/>
      <c r="G283" s="191"/>
      <c r="H283" s="189"/>
      <c r="I283" s="189"/>
    </row>
    <row r="284" spans="1:9" ht="39.75" customHeight="1" outlineLevel="1" x14ac:dyDescent="0.25">
      <c r="A284" s="142"/>
      <c r="B284" s="178"/>
      <c r="C284" s="177"/>
      <c r="D284" s="175"/>
      <c r="E284" s="157"/>
      <c r="F284" s="208"/>
      <c r="G284" s="166"/>
      <c r="H284" s="189"/>
      <c r="I284" s="189"/>
    </row>
    <row r="285" spans="1:9" ht="15" customHeight="1" outlineLevel="1" x14ac:dyDescent="0.25">
      <c r="A285" s="164"/>
      <c r="B285" s="151" t="s">
        <v>406</v>
      </c>
      <c r="C285" s="146" t="s">
        <v>93</v>
      </c>
      <c r="D285" s="175" t="s">
        <v>260</v>
      </c>
      <c r="E285" s="176">
        <v>45199</v>
      </c>
      <c r="F285" s="186"/>
      <c r="G285" s="165"/>
      <c r="H285" s="149"/>
      <c r="I285" s="149"/>
    </row>
    <row r="286" spans="1:9" ht="81.75" customHeight="1" outlineLevel="1" x14ac:dyDescent="0.25">
      <c r="A286" s="164"/>
      <c r="B286" s="152"/>
      <c r="C286" s="148"/>
      <c r="D286" s="175"/>
      <c r="E286" s="142"/>
      <c r="F286" s="187"/>
      <c r="G286" s="166"/>
      <c r="H286" s="150"/>
      <c r="I286" s="150"/>
    </row>
    <row r="287" spans="1:9" ht="18.75" customHeight="1" outlineLevel="1" x14ac:dyDescent="0.25">
      <c r="A287" s="173" t="s">
        <v>300</v>
      </c>
      <c r="B287" s="151" t="s">
        <v>407</v>
      </c>
      <c r="C287" s="146"/>
      <c r="D287" s="170" t="s">
        <v>266</v>
      </c>
      <c r="E287" s="140"/>
      <c r="F287" s="186"/>
      <c r="G287" s="151"/>
      <c r="H287" s="149"/>
      <c r="I287" s="149"/>
    </row>
    <row r="288" spans="1:9" ht="27" customHeight="1" outlineLevel="1" x14ac:dyDescent="0.25">
      <c r="A288" s="214"/>
      <c r="B288" s="204"/>
      <c r="C288" s="147"/>
      <c r="D288" s="171"/>
      <c r="E288" s="141"/>
      <c r="F288" s="229"/>
      <c r="G288" s="291"/>
      <c r="H288" s="196"/>
      <c r="I288" s="196"/>
    </row>
    <row r="289" spans="1:9" ht="63" customHeight="1" outlineLevel="1" x14ac:dyDescent="0.25">
      <c r="A289" s="174"/>
      <c r="B289" s="152"/>
      <c r="C289" s="148"/>
      <c r="D289" s="172"/>
      <c r="E289" s="142"/>
      <c r="F289" s="187"/>
      <c r="G289" s="292"/>
      <c r="H289" s="197"/>
      <c r="I289" s="197"/>
    </row>
    <row r="290" spans="1:9" ht="100.5" customHeight="1" outlineLevel="1" x14ac:dyDescent="0.25">
      <c r="A290" s="87"/>
      <c r="B290" s="78" t="s">
        <v>408</v>
      </c>
      <c r="C290" s="75" t="s">
        <v>93</v>
      </c>
      <c r="D290" s="94" t="s">
        <v>266</v>
      </c>
      <c r="E290" s="54">
        <v>45291</v>
      </c>
      <c r="F290" s="77"/>
      <c r="G290" s="92"/>
      <c r="H290" s="63"/>
      <c r="I290" s="65"/>
    </row>
    <row r="291" spans="1:9" ht="30" customHeight="1" outlineLevel="1" x14ac:dyDescent="0.25">
      <c r="A291" s="140" t="s">
        <v>301</v>
      </c>
      <c r="B291" s="143" t="s">
        <v>409</v>
      </c>
      <c r="C291" s="146"/>
      <c r="D291" s="159" t="s">
        <v>267</v>
      </c>
      <c r="E291" s="176"/>
      <c r="F291" s="285"/>
      <c r="G291" s="92" t="s">
        <v>239</v>
      </c>
      <c r="H291" s="63"/>
      <c r="I291" s="65">
        <f>I292+I293</f>
        <v>3401.6</v>
      </c>
    </row>
    <row r="292" spans="1:9" ht="30" customHeight="1" outlineLevel="1" x14ac:dyDescent="0.25">
      <c r="A292" s="141"/>
      <c r="B292" s="144"/>
      <c r="C292" s="147"/>
      <c r="D292" s="161"/>
      <c r="E292" s="284"/>
      <c r="F292" s="286"/>
      <c r="G292" s="92" t="s">
        <v>14</v>
      </c>
      <c r="H292" s="63"/>
      <c r="I292" s="65">
        <v>3061.4</v>
      </c>
    </row>
    <row r="293" spans="1:9" ht="46.5" customHeight="1" outlineLevel="1" x14ac:dyDescent="0.25">
      <c r="A293" s="142"/>
      <c r="B293" s="145"/>
      <c r="C293" s="148"/>
      <c r="D293" s="160"/>
      <c r="E293" s="243"/>
      <c r="F293" s="287"/>
      <c r="G293" s="92" t="s">
        <v>15</v>
      </c>
      <c r="H293" s="63"/>
      <c r="I293" s="65">
        <v>340.2</v>
      </c>
    </row>
    <row r="294" spans="1:9" ht="99" customHeight="1" outlineLevel="1" x14ac:dyDescent="0.25">
      <c r="A294" s="68"/>
      <c r="B294" s="92" t="s">
        <v>410</v>
      </c>
      <c r="C294" s="75" t="s">
        <v>93</v>
      </c>
      <c r="D294" s="94" t="s">
        <v>259</v>
      </c>
      <c r="E294" s="54">
        <v>45291</v>
      </c>
      <c r="F294" s="77"/>
      <c r="G294" s="92"/>
      <c r="H294" s="63"/>
      <c r="I294" s="65"/>
    </row>
    <row r="295" spans="1:9" ht="72" customHeight="1" outlineLevel="1" x14ac:dyDescent="0.25">
      <c r="A295" s="87"/>
      <c r="B295" s="78" t="s">
        <v>411</v>
      </c>
      <c r="C295" s="75" t="s">
        <v>93</v>
      </c>
      <c r="D295" s="94" t="s">
        <v>268</v>
      </c>
      <c r="E295" s="54">
        <v>45291</v>
      </c>
      <c r="F295" s="77"/>
      <c r="G295" s="92"/>
      <c r="H295" s="63"/>
      <c r="I295" s="65"/>
    </row>
    <row r="296" spans="1:9" ht="100.5" customHeight="1" x14ac:dyDescent="0.25">
      <c r="A296" s="72" t="s">
        <v>58</v>
      </c>
      <c r="B296" s="106" t="s">
        <v>412</v>
      </c>
      <c r="C296" s="74" t="s">
        <v>19</v>
      </c>
      <c r="D296" s="93" t="s">
        <v>269</v>
      </c>
      <c r="E296" s="74" t="s">
        <v>19</v>
      </c>
      <c r="F296" s="74" t="s">
        <v>19</v>
      </c>
      <c r="G296" s="107"/>
      <c r="H296" s="108"/>
      <c r="I296" s="108"/>
    </row>
    <row r="297" spans="1:9" ht="39" customHeight="1" outlineLevel="1" x14ac:dyDescent="0.25">
      <c r="A297" s="164" t="s">
        <v>59</v>
      </c>
      <c r="B297" s="199" t="s">
        <v>413</v>
      </c>
      <c r="C297" s="177"/>
      <c r="D297" s="175" t="s">
        <v>29</v>
      </c>
      <c r="E297" s="157"/>
      <c r="F297" s="208"/>
      <c r="G297" s="165"/>
      <c r="H297" s="189"/>
      <c r="I297" s="108"/>
    </row>
    <row r="298" spans="1:9" ht="15" customHeight="1" outlineLevel="1" x14ac:dyDescent="0.25">
      <c r="A298" s="164"/>
      <c r="B298" s="178"/>
      <c r="C298" s="177"/>
      <c r="D298" s="175"/>
      <c r="E298" s="157"/>
      <c r="F298" s="208"/>
      <c r="G298" s="191"/>
      <c r="H298" s="189"/>
      <c r="I298" s="109"/>
    </row>
    <row r="299" spans="1:9" ht="31.5" customHeight="1" outlineLevel="1" x14ac:dyDescent="0.25">
      <c r="A299" s="164"/>
      <c r="B299" s="178"/>
      <c r="C299" s="177"/>
      <c r="D299" s="175"/>
      <c r="E299" s="157"/>
      <c r="F299" s="208"/>
      <c r="G299" s="191"/>
      <c r="H299" s="189"/>
      <c r="I299" s="109"/>
    </row>
    <row r="300" spans="1:9" ht="6.75" customHeight="1" outlineLevel="1" x14ac:dyDescent="0.25">
      <c r="A300" s="164"/>
      <c r="B300" s="178"/>
      <c r="C300" s="177"/>
      <c r="D300" s="175"/>
      <c r="E300" s="157"/>
      <c r="F300" s="208"/>
      <c r="G300" s="191"/>
      <c r="H300" s="189"/>
      <c r="I300" s="109"/>
    </row>
    <row r="301" spans="1:9" ht="32.25" customHeight="1" outlineLevel="1" x14ac:dyDescent="0.25">
      <c r="A301" s="164"/>
      <c r="B301" s="178"/>
      <c r="C301" s="177"/>
      <c r="D301" s="175"/>
      <c r="E301" s="157"/>
      <c r="F301" s="208"/>
      <c r="G301" s="166"/>
      <c r="H301" s="189"/>
      <c r="I301" s="83"/>
    </row>
    <row r="302" spans="1:9" ht="15" outlineLevel="1" x14ac:dyDescent="0.25">
      <c r="A302" s="164"/>
      <c r="B302" s="151" t="s">
        <v>414</v>
      </c>
      <c r="C302" s="146" t="s">
        <v>93</v>
      </c>
      <c r="D302" s="175" t="s">
        <v>29</v>
      </c>
      <c r="E302" s="176">
        <v>45291</v>
      </c>
      <c r="F302" s="208"/>
      <c r="G302" s="165"/>
      <c r="H302" s="149"/>
      <c r="I302" s="149"/>
    </row>
    <row r="303" spans="1:9" ht="62.25" customHeight="1" outlineLevel="1" x14ac:dyDescent="0.25">
      <c r="A303" s="164"/>
      <c r="B303" s="152"/>
      <c r="C303" s="148"/>
      <c r="D303" s="175"/>
      <c r="E303" s="142"/>
      <c r="F303" s="208"/>
      <c r="G303" s="166"/>
      <c r="H303" s="150"/>
      <c r="I303" s="150"/>
    </row>
    <row r="304" spans="1:9" ht="94.5" customHeight="1" x14ac:dyDescent="0.25">
      <c r="A304" s="98" t="s">
        <v>60</v>
      </c>
      <c r="B304" s="92" t="s">
        <v>415</v>
      </c>
      <c r="C304" s="96" t="s">
        <v>19</v>
      </c>
      <c r="D304" s="70" t="s">
        <v>269</v>
      </c>
      <c r="E304" s="96" t="s">
        <v>19</v>
      </c>
      <c r="F304" s="96" t="s">
        <v>19</v>
      </c>
      <c r="G304" s="53"/>
      <c r="H304" s="81"/>
      <c r="I304" s="81"/>
    </row>
    <row r="305" spans="1:14" ht="12" customHeight="1" outlineLevel="1" x14ac:dyDescent="0.25">
      <c r="A305" s="164" t="s">
        <v>61</v>
      </c>
      <c r="B305" s="178" t="s">
        <v>416</v>
      </c>
      <c r="C305" s="177"/>
      <c r="D305" s="175" t="s">
        <v>29</v>
      </c>
      <c r="E305" s="157"/>
      <c r="F305" s="177"/>
      <c r="G305" s="165"/>
      <c r="H305" s="189"/>
      <c r="I305" s="189"/>
    </row>
    <row r="306" spans="1:14" ht="12" customHeight="1" outlineLevel="1" x14ac:dyDescent="0.25">
      <c r="A306" s="164"/>
      <c r="B306" s="178"/>
      <c r="C306" s="177"/>
      <c r="D306" s="175"/>
      <c r="E306" s="157"/>
      <c r="F306" s="177"/>
      <c r="G306" s="191"/>
      <c r="H306" s="189"/>
      <c r="I306" s="189"/>
    </row>
    <row r="307" spans="1:14" ht="12" customHeight="1" outlineLevel="1" x14ac:dyDescent="0.25">
      <c r="A307" s="164"/>
      <c r="B307" s="178"/>
      <c r="C307" s="177"/>
      <c r="D307" s="175"/>
      <c r="E307" s="157"/>
      <c r="F307" s="177"/>
      <c r="G307" s="191"/>
      <c r="H307" s="189"/>
      <c r="I307" s="189"/>
    </row>
    <row r="308" spans="1:14" ht="12" customHeight="1" outlineLevel="1" x14ac:dyDescent="0.25">
      <c r="A308" s="164"/>
      <c r="B308" s="178"/>
      <c r="C308" s="177"/>
      <c r="D308" s="175"/>
      <c r="E308" s="157"/>
      <c r="F308" s="177"/>
      <c r="G308" s="191"/>
      <c r="H308" s="189"/>
      <c r="I308" s="189"/>
    </row>
    <row r="309" spans="1:14" ht="42" customHeight="1" outlineLevel="1" x14ac:dyDescent="0.25">
      <c r="A309" s="164"/>
      <c r="B309" s="178"/>
      <c r="C309" s="177"/>
      <c r="D309" s="175"/>
      <c r="E309" s="157"/>
      <c r="F309" s="177"/>
      <c r="G309" s="166"/>
      <c r="H309" s="189"/>
      <c r="I309" s="189"/>
    </row>
    <row r="310" spans="1:14" ht="15" outlineLevel="1" x14ac:dyDescent="0.25">
      <c r="A310" s="164"/>
      <c r="B310" s="151" t="s">
        <v>417</v>
      </c>
      <c r="C310" s="146" t="s">
        <v>93</v>
      </c>
      <c r="D310" s="175" t="s">
        <v>29</v>
      </c>
      <c r="E310" s="176">
        <v>45291</v>
      </c>
      <c r="F310" s="177"/>
      <c r="G310" s="165"/>
      <c r="H310" s="149"/>
      <c r="I310" s="149"/>
    </row>
    <row r="311" spans="1:14" ht="74.25" customHeight="1" outlineLevel="1" x14ac:dyDescent="0.25">
      <c r="A311" s="164"/>
      <c r="B311" s="152"/>
      <c r="C311" s="148"/>
      <c r="D311" s="175"/>
      <c r="E311" s="142"/>
      <c r="F311" s="177"/>
      <c r="G311" s="166"/>
      <c r="H311" s="150"/>
      <c r="I311" s="150"/>
    </row>
    <row r="312" spans="1:14" ht="30.75" customHeight="1" x14ac:dyDescent="0.25">
      <c r="A312" s="140" t="s">
        <v>62</v>
      </c>
      <c r="B312" s="248" t="s">
        <v>418</v>
      </c>
      <c r="C312" s="146" t="s">
        <v>19</v>
      </c>
      <c r="D312" s="159" t="s">
        <v>270</v>
      </c>
      <c r="E312" s="146" t="s">
        <v>19</v>
      </c>
      <c r="F312" s="146" t="s">
        <v>19</v>
      </c>
      <c r="G312" s="151" t="s">
        <v>75</v>
      </c>
      <c r="H312" s="190">
        <f>H315+H316</f>
        <v>4000</v>
      </c>
      <c r="I312" s="190">
        <f>I315+I316</f>
        <v>1397.5</v>
      </c>
      <c r="K312" s="6"/>
    </row>
    <row r="313" spans="1:14" ht="26.25" customHeight="1" x14ac:dyDescent="0.25">
      <c r="A313" s="141"/>
      <c r="B313" s="249"/>
      <c r="C313" s="147"/>
      <c r="D313" s="161"/>
      <c r="E313" s="147"/>
      <c r="F313" s="147"/>
      <c r="G313" s="204"/>
      <c r="H313" s="190"/>
      <c r="I313" s="190"/>
      <c r="K313" s="6"/>
    </row>
    <row r="314" spans="1:14" ht="18.75" customHeight="1" x14ac:dyDescent="0.25">
      <c r="A314" s="141"/>
      <c r="B314" s="249"/>
      <c r="C314" s="147"/>
      <c r="D314" s="161"/>
      <c r="E314" s="147"/>
      <c r="F314" s="147"/>
      <c r="G314" s="152"/>
      <c r="H314" s="190"/>
      <c r="I314" s="190"/>
      <c r="K314" s="6"/>
    </row>
    <row r="315" spans="1:14" ht="40.5" customHeight="1" x14ac:dyDescent="0.25">
      <c r="A315" s="141"/>
      <c r="B315" s="249"/>
      <c r="C315" s="147"/>
      <c r="D315" s="161"/>
      <c r="E315" s="147"/>
      <c r="F315" s="147"/>
      <c r="G315" s="53" t="s">
        <v>14</v>
      </c>
      <c r="H315" s="81"/>
      <c r="I315" s="81"/>
      <c r="K315" s="6"/>
    </row>
    <row r="316" spans="1:14" ht="63" customHeight="1" x14ac:dyDescent="0.25">
      <c r="A316" s="142"/>
      <c r="B316" s="250"/>
      <c r="C316" s="148"/>
      <c r="D316" s="160"/>
      <c r="E316" s="148"/>
      <c r="F316" s="148"/>
      <c r="G316" s="53" t="s">
        <v>15</v>
      </c>
      <c r="H316" s="81">
        <v>4000</v>
      </c>
      <c r="I316" s="81">
        <v>1397.5</v>
      </c>
      <c r="K316" s="6"/>
    </row>
    <row r="317" spans="1:14" ht="30.75" customHeight="1" outlineLevel="1" x14ac:dyDescent="0.25">
      <c r="A317" s="164" t="s">
        <v>63</v>
      </c>
      <c r="B317" s="258" t="s">
        <v>419</v>
      </c>
      <c r="C317" s="177"/>
      <c r="D317" s="175" t="s">
        <v>100</v>
      </c>
      <c r="E317" s="157"/>
      <c r="F317" s="194"/>
      <c r="G317" s="151" t="s">
        <v>121</v>
      </c>
      <c r="H317" s="149"/>
      <c r="I317" s="149"/>
    </row>
    <row r="318" spans="1:14" ht="97.5" customHeight="1" outlineLevel="1" x14ac:dyDescent="0.25">
      <c r="A318" s="164"/>
      <c r="B318" s="257"/>
      <c r="C318" s="177"/>
      <c r="D318" s="175"/>
      <c r="E318" s="157"/>
      <c r="F318" s="194"/>
      <c r="G318" s="152"/>
      <c r="H318" s="163"/>
      <c r="I318" s="163"/>
    </row>
    <row r="319" spans="1:14" ht="15" outlineLevel="1" x14ac:dyDescent="0.25">
      <c r="A319" s="164"/>
      <c r="B319" s="240" t="s">
        <v>420</v>
      </c>
      <c r="C319" s="146" t="s">
        <v>93</v>
      </c>
      <c r="D319" s="175" t="s">
        <v>101</v>
      </c>
      <c r="E319" s="176">
        <v>45291</v>
      </c>
      <c r="F319" s="194"/>
      <c r="G319" s="165"/>
      <c r="H319" s="149"/>
      <c r="I319" s="149"/>
    </row>
    <row r="320" spans="1:14" ht="115.5" customHeight="1" outlineLevel="1" x14ac:dyDescent="0.25">
      <c r="A320" s="164"/>
      <c r="B320" s="213"/>
      <c r="C320" s="148"/>
      <c r="D320" s="175"/>
      <c r="E320" s="142"/>
      <c r="F320" s="194"/>
      <c r="G320" s="166"/>
      <c r="H320" s="150"/>
      <c r="I320" s="150"/>
      <c r="N320" s="18"/>
    </row>
    <row r="321" spans="1:14" s="8" customFormat="1" ht="47.25" customHeight="1" outlineLevel="1" x14ac:dyDescent="0.25">
      <c r="A321" s="215" t="s">
        <v>302</v>
      </c>
      <c r="B321" s="248" t="s">
        <v>421</v>
      </c>
      <c r="C321" s="146"/>
      <c r="D321" s="159" t="s">
        <v>102</v>
      </c>
      <c r="E321" s="140"/>
      <c r="F321" s="146"/>
      <c r="G321" s="151" t="s">
        <v>121</v>
      </c>
      <c r="H321" s="149">
        <v>4000</v>
      </c>
      <c r="I321" s="149">
        <v>1397.5</v>
      </c>
      <c r="J321" s="19"/>
      <c r="N321" s="19"/>
    </row>
    <row r="322" spans="1:14" s="8" customFormat="1" ht="21.75" customHeight="1" outlineLevel="1" x14ac:dyDescent="0.25">
      <c r="A322" s="141"/>
      <c r="B322" s="144"/>
      <c r="C322" s="147"/>
      <c r="D322" s="161"/>
      <c r="E322" s="141"/>
      <c r="F322" s="147"/>
      <c r="G322" s="204"/>
      <c r="H322" s="200"/>
      <c r="I322" s="200"/>
      <c r="J322" s="19"/>
    </row>
    <row r="323" spans="1:14" s="8" customFormat="1" ht="60.75" customHeight="1" outlineLevel="1" x14ac:dyDescent="0.25">
      <c r="A323" s="142"/>
      <c r="B323" s="145"/>
      <c r="C323" s="148"/>
      <c r="D323" s="160"/>
      <c r="E323" s="142"/>
      <c r="F323" s="148"/>
      <c r="G323" s="152"/>
      <c r="H323" s="163"/>
      <c r="I323" s="163"/>
      <c r="J323" s="19"/>
    </row>
    <row r="324" spans="1:14" s="8" customFormat="1" ht="129" customHeight="1" outlineLevel="1" x14ac:dyDescent="0.25">
      <c r="A324" s="68"/>
      <c r="B324" s="88" t="s">
        <v>422</v>
      </c>
      <c r="C324" s="75" t="s">
        <v>93</v>
      </c>
      <c r="D324" s="70" t="s">
        <v>103</v>
      </c>
      <c r="E324" s="54">
        <v>45291</v>
      </c>
      <c r="F324" s="96"/>
      <c r="G324" s="67"/>
      <c r="H324" s="65"/>
      <c r="I324" s="65"/>
      <c r="J324" s="19"/>
    </row>
    <row r="325" spans="1:14" s="8" customFormat="1" ht="30.75" customHeight="1" outlineLevel="1" x14ac:dyDescent="0.25">
      <c r="A325" s="256" t="s">
        <v>303</v>
      </c>
      <c r="B325" s="240" t="s">
        <v>423</v>
      </c>
      <c r="C325" s="146"/>
      <c r="D325" s="170" t="s">
        <v>94</v>
      </c>
      <c r="E325" s="140"/>
      <c r="F325" s="155"/>
      <c r="G325" s="151" t="s">
        <v>121</v>
      </c>
      <c r="H325" s="149"/>
      <c r="I325" s="149"/>
      <c r="J325" s="19"/>
    </row>
    <row r="326" spans="1:14" s="8" customFormat="1" ht="42.75" customHeight="1" outlineLevel="1" x14ac:dyDescent="0.25">
      <c r="A326" s="174"/>
      <c r="B326" s="213"/>
      <c r="C326" s="148"/>
      <c r="D326" s="172"/>
      <c r="E326" s="142"/>
      <c r="F326" s="156"/>
      <c r="G326" s="166"/>
      <c r="H326" s="163"/>
      <c r="I326" s="163"/>
      <c r="J326" s="19"/>
    </row>
    <row r="327" spans="1:14" s="8" customFormat="1" ht="65.25" customHeight="1" outlineLevel="1" x14ac:dyDescent="0.25">
      <c r="A327" s="55"/>
      <c r="B327" s="88" t="s">
        <v>424</v>
      </c>
      <c r="C327" s="75" t="s">
        <v>93</v>
      </c>
      <c r="D327" s="97" t="s">
        <v>94</v>
      </c>
      <c r="E327" s="54">
        <v>45291</v>
      </c>
      <c r="F327" s="96"/>
      <c r="G327" s="78"/>
      <c r="H327" s="65"/>
      <c r="I327" s="65"/>
      <c r="J327" s="19"/>
    </row>
    <row r="328" spans="1:14" ht="69" customHeight="1" x14ac:dyDescent="0.25">
      <c r="A328" s="98" t="s">
        <v>64</v>
      </c>
      <c r="B328" s="92" t="s">
        <v>425</v>
      </c>
      <c r="C328" s="96" t="s">
        <v>19</v>
      </c>
      <c r="D328" s="104" t="s">
        <v>130</v>
      </c>
      <c r="E328" s="96" t="s">
        <v>19</v>
      </c>
      <c r="F328" s="96" t="s">
        <v>19</v>
      </c>
      <c r="G328" s="53"/>
      <c r="H328" s="81"/>
      <c r="I328" s="81"/>
    </row>
    <row r="329" spans="1:14" ht="13.5" customHeight="1" outlineLevel="1" x14ac:dyDescent="0.25">
      <c r="A329" s="173" t="s">
        <v>65</v>
      </c>
      <c r="B329" s="178" t="s">
        <v>426</v>
      </c>
      <c r="C329" s="177"/>
      <c r="D329" s="239" t="s">
        <v>25</v>
      </c>
      <c r="E329" s="157"/>
      <c r="F329" s="177"/>
      <c r="G329" s="165"/>
      <c r="H329" s="189"/>
      <c r="I329" s="189"/>
    </row>
    <row r="330" spans="1:14" ht="13.5" customHeight="1" outlineLevel="1" x14ac:dyDescent="0.25">
      <c r="A330" s="214"/>
      <c r="B330" s="178"/>
      <c r="C330" s="177"/>
      <c r="D330" s="239"/>
      <c r="E330" s="157"/>
      <c r="F330" s="177"/>
      <c r="G330" s="191"/>
      <c r="H330" s="189"/>
      <c r="I330" s="189"/>
    </row>
    <row r="331" spans="1:14" ht="13.5" customHeight="1" outlineLevel="1" x14ac:dyDescent="0.25">
      <c r="A331" s="214"/>
      <c r="B331" s="178"/>
      <c r="C331" s="177"/>
      <c r="D331" s="239"/>
      <c r="E331" s="157"/>
      <c r="F331" s="177"/>
      <c r="G331" s="191"/>
      <c r="H331" s="189"/>
      <c r="I331" s="189"/>
    </row>
    <row r="332" spans="1:14" ht="18.75" customHeight="1" outlineLevel="1" x14ac:dyDescent="0.25">
      <c r="A332" s="214"/>
      <c r="B332" s="178"/>
      <c r="C332" s="177"/>
      <c r="D332" s="239"/>
      <c r="E332" s="157"/>
      <c r="F332" s="177"/>
      <c r="G332" s="191"/>
      <c r="H332" s="189"/>
      <c r="I332" s="189"/>
    </row>
    <row r="333" spans="1:14" ht="3.75" customHeight="1" outlineLevel="1" x14ac:dyDescent="0.25">
      <c r="A333" s="174"/>
      <c r="B333" s="178"/>
      <c r="C333" s="177"/>
      <c r="D333" s="239"/>
      <c r="E333" s="157"/>
      <c r="F333" s="177"/>
      <c r="G333" s="166"/>
      <c r="H333" s="189"/>
      <c r="I333" s="189"/>
    </row>
    <row r="334" spans="1:14" ht="15" customHeight="1" outlineLevel="1" x14ac:dyDescent="0.25">
      <c r="A334" s="164"/>
      <c r="B334" s="151" t="s">
        <v>427</v>
      </c>
      <c r="C334" s="146" t="s">
        <v>33</v>
      </c>
      <c r="D334" s="239" t="s">
        <v>25</v>
      </c>
      <c r="E334" s="176">
        <v>45107</v>
      </c>
      <c r="F334" s="186" t="s">
        <v>470</v>
      </c>
      <c r="G334" s="165"/>
      <c r="H334" s="149"/>
      <c r="I334" s="149"/>
    </row>
    <row r="335" spans="1:14" ht="51" customHeight="1" outlineLevel="1" x14ac:dyDescent="0.25">
      <c r="A335" s="164"/>
      <c r="B335" s="152"/>
      <c r="C335" s="148"/>
      <c r="D335" s="239"/>
      <c r="E335" s="142"/>
      <c r="F335" s="187"/>
      <c r="G335" s="166"/>
      <c r="H335" s="150"/>
      <c r="I335" s="150"/>
    </row>
    <row r="336" spans="1:14" ht="9.75" customHeight="1" x14ac:dyDescent="0.25">
      <c r="A336" s="140" t="s">
        <v>66</v>
      </c>
      <c r="B336" s="248" t="s">
        <v>428</v>
      </c>
      <c r="C336" s="146" t="s">
        <v>19</v>
      </c>
      <c r="D336" s="232" t="s">
        <v>271</v>
      </c>
      <c r="E336" s="146" t="s">
        <v>19</v>
      </c>
      <c r="F336" s="146" t="s">
        <v>19</v>
      </c>
      <c r="G336" s="151" t="s">
        <v>75</v>
      </c>
      <c r="H336" s="162">
        <v>21317.5</v>
      </c>
      <c r="I336" s="149">
        <f>I340</f>
        <v>10400</v>
      </c>
      <c r="K336" s="6"/>
    </row>
    <row r="337" spans="1:11" ht="9.75" customHeight="1" x14ac:dyDescent="0.25">
      <c r="A337" s="141"/>
      <c r="B337" s="249"/>
      <c r="C337" s="147"/>
      <c r="D337" s="233"/>
      <c r="E337" s="147"/>
      <c r="F337" s="147"/>
      <c r="G337" s="204"/>
      <c r="H337" s="200"/>
      <c r="I337" s="307"/>
      <c r="K337" s="6"/>
    </row>
    <row r="338" spans="1:11" ht="18" customHeight="1" x14ac:dyDescent="0.25">
      <c r="A338" s="141"/>
      <c r="B338" s="249"/>
      <c r="C338" s="147"/>
      <c r="D338" s="233"/>
      <c r="E338" s="147"/>
      <c r="F338" s="147"/>
      <c r="G338" s="204"/>
      <c r="H338" s="200"/>
      <c r="I338" s="307"/>
      <c r="K338" s="6"/>
    </row>
    <row r="339" spans="1:11" ht="35.25" customHeight="1" x14ac:dyDescent="0.25">
      <c r="A339" s="141"/>
      <c r="B339" s="249"/>
      <c r="C339" s="147"/>
      <c r="D339" s="233"/>
      <c r="E339" s="147"/>
      <c r="F339" s="147"/>
      <c r="G339" s="152"/>
      <c r="H339" s="163"/>
      <c r="I339" s="150"/>
      <c r="K339" s="6"/>
    </row>
    <row r="340" spans="1:11" ht="47.25" customHeight="1" x14ac:dyDescent="0.25">
      <c r="A340" s="142"/>
      <c r="B340" s="250"/>
      <c r="C340" s="148"/>
      <c r="D340" s="234"/>
      <c r="E340" s="148"/>
      <c r="F340" s="148"/>
      <c r="G340" s="82" t="s">
        <v>15</v>
      </c>
      <c r="H340" s="109">
        <v>21317.5</v>
      </c>
      <c r="I340" s="109">
        <v>10400</v>
      </c>
      <c r="K340" s="6"/>
    </row>
    <row r="341" spans="1:11" ht="21" customHeight="1" outlineLevel="1" x14ac:dyDescent="0.25">
      <c r="A341" s="173" t="s">
        <v>67</v>
      </c>
      <c r="B341" s="151" t="s">
        <v>429</v>
      </c>
      <c r="C341" s="155"/>
      <c r="D341" s="159" t="s">
        <v>258</v>
      </c>
      <c r="E341" s="140"/>
      <c r="F341" s="146"/>
      <c r="G341" s="151" t="s">
        <v>121</v>
      </c>
      <c r="H341" s="149">
        <v>21317.5</v>
      </c>
      <c r="I341" s="149">
        <v>10400</v>
      </c>
    </row>
    <row r="342" spans="1:11" ht="59.25" customHeight="1" outlineLevel="1" x14ac:dyDescent="0.25">
      <c r="A342" s="214"/>
      <c r="B342" s="204"/>
      <c r="C342" s="179"/>
      <c r="D342" s="161"/>
      <c r="E342" s="141"/>
      <c r="F342" s="147"/>
      <c r="G342" s="152"/>
      <c r="H342" s="150"/>
      <c r="I342" s="163"/>
    </row>
    <row r="343" spans="1:11" ht="15" customHeight="1" outlineLevel="1" x14ac:dyDescent="0.25">
      <c r="A343" s="164"/>
      <c r="B343" s="151" t="s">
        <v>430</v>
      </c>
      <c r="C343" s="146" t="s">
        <v>93</v>
      </c>
      <c r="D343" s="239" t="s">
        <v>104</v>
      </c>
      <c r="E343" s="176">
        <v>45291</v>
      </c>
      <c r="F343" s="194"/>
      <c r="G343" s="165"/>
      <c r="H343" s="149"/>
      <c r="I343" s="149"/>
    </row>
    <row r="344" spans="1:11" ht="101.25" customHeight="1" outlineLevel="1" x14ac:dyDescent="0.25">
      <c r="A344" s="164"/>
      <c r="B344" s="152"/>
      <c r="C344" s="148"/>
      <c r="D344" s="239"/>
      <c r="E344" s="142"/>
      <c r="F344" s="177"/>
      <c r="G344" s="166"/>
      <c r="H344" s="150"/>
      <c r="I344" s="150"/>
    </row>
    <row r="345" spans="1:11" ht="45.75" customHeight="1" x14ac:dyDescent="0.25">
      <c r="A345" s="140" t="s">
        <v>68</v>
      </c>
      <c r="B345" s="143" t="s">
        <v>431</v>
      </c>
      <c r="C345" s="146" t="s">
        <v>19</v>
      </c>
      <c r="D345" s="159" t="s">
        <v>272</v>
      </c>
      <c r="E345" s="146" t="s">
        <v>19</v>
      </c>
      <c r="F345" s="146" t="s">
        <v>19</v>
      </c>
      <c r="G345" s="151" t="s">
        <v>75</v>
      </c>
      <c r="H345" s="149">
        <f>H347</f>
        <v>2925.5</v>
      </c>
      <c r="I345" s="162">
        <f>I347</f>
        <v>1254.9000000000001</v>
      </c>
    </row>
    <row r="346" spans="1:11" ht="24.75" customHeight="1" x14ac:dyDescent="0.25">
      <c r="A346" s="141"/>
      <c r="B346" s="144"/>
      <c r="C346" s="147"/>
      <c r="D346" s="161"/>
      <c r="E346" s="147"/>
      <c r="F346" s="147"/>
      <c r="G346" s="152"/>
      <c r="H346" s="150"/>
      <c r="I346" s="163"/>
    </row>
    <row r="347" spans="1:11" ht="63" customHeight="1" x14ac:dyDescent="0.25">
      <c r="A347" s="142"/>
      <c r="B347" s="145"/>
      <c r="C347" s="148"/>
      <c r="D347" s="160"/>
      <c r="E347" s="148"/>
      <c r="F347" s="148"/>
      <c r="G347" s="82" t="s">
        <v>14</v>
      </c>
      <c r="H347" s="109">
        <v>2925.5</v>
      </c>
      <c r="I347" s="109">
        <v>1254.9000000000001</v>
      </c>
    </row>
    <row r="348" spans="1:11" ht="15" customHeight="1" outlineLevel="1" x14ac:dyDescent="0.25">
      <c r="A348" s="173"/>
      <c r="B348" s="212" t="s">
        <v>432</v>
      </c>
      <c r="C348" s="146" t="s">
        <v>33</v>
      </c>
      <c r="D348" s="175" t="s">
        <v>30</v>
      </c>
      <c r="E348" s="153" t="s">
        <v>109</v>
      </c>
      <c r="F348" s="186" t="s">
        <v>481</v>
      </c>
      <c r="G348" s="151"/>
      <c r="H348" s="149"/>
      <c r="I348" s="149"/>
    </row>
    <row r="349" spans="1:11" ht="134.25" customHeight="1" outlineLevel="1" x14ac:dyDescent="0.25">
      <c r="A349" s="174"/>
      <c r="B349" s="213"/>
      <c r="C349" s="148"/>
      <c r="D349" s="175"/>
      <c r="E349" s="154"/>
      <c r="F349" s="187"/>
      <c r="G349" s="152"/>
      <c r="H349" s="150"/>
      <c r="I349" s="150"/>
    </row>
    <row r="350" spans="1:11" ht="15.75" customHeight="1" x14ac:dyDescent="0.25">
      <c r="A350" s="201" t="s">
        <v>11</v>
      </c>
      <c r="B350" s="202"/>
      <c r="C350" s="202"/>
      <c r="D350" s="202"/>
      <c r="E350" s="202"/>
      <c r="F350" s="202"/>
      <c r="G350" s="202"/>
      <c r="H350" s="202"/>
      <c r="I350" s="203"/>
      <c r="K350" s="6"/>
    </row>
    <row r="351" spans="1:11" ht="35.25" customHeight="1" x14ac:dyDescent="0.25">
      <c r="A351" s="140" t="s">
        <v>240</v>
      </c>
      <c r="B351" s="143" t="s">
        <v>433</v>
      </c>
      <c r="C351" s="146" t="s">
        <v>19</v>
      </c>
      <c r="D351" s="170" t="s">
        <v>271</v>
      </c>
      <c r="E351" s="146" t="s">
        <v>19</v>
      </c>
      <c r="F351" s="146" t="s">
        <v>19</v>
      </c>
      <c r="G351" s="151" t="s">
        <v>75</v>
      </c>
      <c r="H351" s="162">
        <f>H353+H354</f>
        <v>22284.699999999997</v>
      </c>
      <c r="I351" s="162">
        <f>I353+I354</f>
        <v>22284.6</v>
      </c>
      <c r="K351" s="7"/>
    </row>
    <row r="352" spans="1:11" ht="38.25" customHeight="1" x14ac:dyDescent="0.25">
      <c r="A352" s="141"/>
      <c r="B352" s="144"/>
      <c r="C352" s="147"/>
      <c r="D352" s="171"/>
      <c r="E352" s="147"/>
      <c r="F352" s="147"/>
      <c r="G352" s="152"/>
      <c r="H352" s="163"/>
      <c r="I352" s="163"/>
      <c r="K352" s="7"/>
    </row>
    <row r="353" spans="1:11" ht="18.75" customHeight="1" x14ac:dyDescent="0.25">
      <c r="A353" s="141"/>
      <c r="B353" s="144"/>
      <c r="C353" s="147"/>
      <c r="D353" s="171"/>
      <c r="E353" s="147"/>
      <c r="F353" s="147"/>
      <c r="G353" s="105" t="s">
        <v>14</v>
      </c>
      <c r="H353" s="83">
        <v>13370.8</v>
      </c>
      <c r="I353" s="83">
        <v>13370.8</v>
      </c>
      <c r="K353" s="7"/>
    </row>
    <row r="354" spans="1:11" ht="18" customHeight="1" x14ac:dyDescent="0.25">
      <c r="A354" s="142"/>
      <c r="B354" s="145"/>
      <c r="C354" s="148"/>
      <c r="D354" s="172"/>
      <c r="E354" s="148"/>
      <c r="F354" s="148"/>
      <c r="G354" s="105" t="s">
        <v>15</v>
      </c>
      <c r="H354" s="83">
        <v>8913.9</v>
      </c>
      <c r="I354" s="83">
        <v>8913.7999999999993</v>
      </c>
      <c r="K354" s="7"/>
    </row>
    <row r="355" spans="1:11" ht="27" customHeight="1" outlineLevel="1" x14ac:dyDescent="0.25">
      <c r="A355" s="164" t="s">
        <v>304</v>
      </c>
      <c r="B355" s="178" t="s">
        <v>434</v>
      </c>
      <c r="C355" s="177"/>
      <c r="D355" s="175" t="s">
        <v>273</v>
      </c>
      <c r="E355" s="157"/>
      <c r="F355" s="208"/>
      <c r="G355" s="92" t="s">
        <v>75</v>
      </c>
      <c r="H355" s="63">
        <f>H356+H357</f>
        <v>22284.699999999997</v>
      </c>
      <c r="I355" s="63">
        <v>22284.6</v>
      </c>
    </row>
    <row r="356" spans="1:11" ht="27" customHeight="1" outlineLevel="1" x14ac:dyDescent="0.25">
      <c r="A356" s="164"/>
      <c r="B356" s="178"/>
      <c r="C356" s="177"/>
      <c r="D356" s="175"/>
      <c r="E356" s="157"/>
      <c r="F356" s="208"/>
      <c r="G356" s="92" t="s">
        <v>14</v>
      </c>
      <c r="H356" s="63">
        <v>13370.8</v>
      </c>
      <c r="I356" s="83">
        <v>13370.8</v>
      </c>
    </row>
    <row r="357" spans="1:11" ht="78.75" customHeight="1" outlineLevel="1" x14ac:dyDescent="0.25">
      <c r="A357" s="164"/>
      <c r="B357" s="178"/>
      <c r="C357" s="177"/>
      <c r="D357" s="175"/>
      <c r="E357" s="157"/>
      <c r="F357" s="208"/>
      <c r="G357" s="92" t="s">
        <v>15</v>
      </c>
      <c r="H357" s="63">
        <v>8913.9</v>
      </c>
      <c r="I357" s="83">
        <v>8913.7999999999993</v>
      </c>
    </row>
    <row r="358" spans="1:11" ht="15" customHeight="1" outlineLevel="1" x14ac:dyDescent="0.25">
      <c r="A358" s="164"/>
      <c r="B358" s="151" t="s">
        <v>435</v>
      </c>
      <c r="C358" s="146" t="s">
        <v>33</v>
      </c>
      <c r="D358" s="175" t="s">
        <v>273</v>
      </c>
      <c r="E358" s="140" t="s">
        <v>105</v>
      </c>
      <c r="F358" s="186" t="s">
        <v>466</v>
      </c>
      <c r="G358" s="165"/>
      <c r="H358" s="149"/>
      <c r="I358" s="149"/>
    </row>
    <row r="359" spans="1:11" ht="115.5" customHeight="1" outlineLevel="1" x14ac:dyDescent="0.25">
      <c r="A359" s="164"/>
      <c r="B359" s="152"/>
      <c r="C359" s="148"/>
      <c r="D359" s="175"/>
      <c r="E359" s="142"/>
      <c r="F359" s="187"/>
      <c r="G359" s="166"/>
      <c r="H359" s="150"/>
      <c r="I359" s="150"/>
    </row>
    <row r="360" spans="1:11" ht="15" customHeight="1" outlineLevel="1" x14ac:dyDescent="0.25">
      <c r="A360" s="164"/>
      <c r="B360" s="151" t="s">
        <v>436</v>
      </c>
      <c r="C360" s="146" t="s">
        <v>33</v>
      </c>
      <c r="D360" s="175" t="s">
        <v>273</v>
      </c>
      <c r="E360" s="153" t="s">
        <v>106</v>
      </c>
      <c r="F360" s="186" t="s">
        <v>467</v>
      </c>
      <c r="G360" s="165"/>
      <c r="H360" s="149"/>
      <c r="I360" s="149"/>
    </row>
    <row r="361" spans="1:11" ht="108" customHeight="1" outlineLevel="1" x14ac:dyDescent="0.25">
      <c r="A361" s="164"/>
      <c r="B361" s="152"/>
      <c r="C361" s="148"/>
      <c r="D361" s="175"/>
      <c r="E361" s="154"/>
      <c r="F361" s="187"/>
      <c r="G361" s="166"/>
      <c r="H361" s="150"/>
      <c r="I361" s="150"/>
    </row>
    <row r="362" spans="1:11" ht="102.75" customHeight="1" x14ac:dyDescent="0.25">
      <c r="A362" s="98" t="s">
        <v>69</v>
      </c>
      <c r="B362" s="92" t="s">
        <v>437</v>
      </c>
      <c r="C362" s="96" t="s">
        <v>19</v>
      </c>
      <c r="D362" s="70" t="s">
        <v>274</v>
      </c>
      <c r="E362" s="96" t="s">
        <v>19</v>
      </c>
      <c r="F362" s="96" t="s">
        <v>19</v>
      </c>
      <c r="G362" s="53"/>
      <c r="H362" s="81"/>
      <c r="I362" s="81"/>
    </row>
    <row r="363" spans="1:11" ht="18" customHeight="1" outlineLevel="1" x14ac:dyDescent="0.25">
      <c r="A363" s="164" t="s">
        <v>241</v>
      </c>
      <c r="B363" s="178" t="s">
        <v>438</v>
      </c>
      <c r="C363" s="177"/>
      <c r="D363" s="170" t="s">
        <v>274</v>
      </c>
      <c r="E363" s="157"/>
      <c r="F363" s="177"/>
      <c r="G363" s="165"/>
      <c r="H363" s="189"/>
      <c r="I363" s="189"/>
    </row>
    <row r="364" spans="1:11" ht="18" customHeight="1" outlineLevel="1" x14ac:dyDescent="0.25">
      <c r="A364" s="164"/>
      <c r="B364" s="178"/>
      <c r="C364" s="177"/>
      <c r="D364" s="171"/>
      <c r="E364" s="157"/>
      <c r="F364" s="177"/>
      <c r="G364" s="191"/>
      <c r="H364" s="189"/>
      <c r="I364" s="189"/>
    </row>
    <row r="365" spans="1:11" ht="18" customHeight="1" outlineLevel="1" x14ac:dyDescent="0.25">
      <c r="A365" s="164"/>
      <c r="B365" s="178"/>
      <c r="C365" s="177"/>
      <c r="D365" s="171"/>
      <c r="E365" s="157"/>
      <c r="F365" s="177"/>
      <c r="G365" s="191"/>
      <c r="H365" s="189"/>
      <c r="I365" s="189"/>
    </row>
    <row r="366" spans="1:11" ht="6.75" customHeight="1" outlineLevel="1" x14ac:dyDescent="0.25">
      <c r="A366" s="164"/>
      <c r="B366" s="178"/>
      <c r="C366" s="177"/>
      <c r="D366" s="171"/>
      <c r="E366" s="157"/>
      <c r="F366" s="177"/>
      <c r="G366" s="191"/>
      <c r="H366" s="189"/>
      <c r="I366" s="189"/>
    </row>
    <row r="367" spans="1:11" ht="36" customHeight="1" outlineLevel="1" x14ac:dyDescent="0.25">
      <c r="A367" s="164"/>
      <c r="B367" s="178"/>
      <c r="C367" s="177"/>
      <c r="D367" s="172"/>
      <c r="E367" s="157"/>
      <c r="F367" s="177"/>
      <c r="G367" s="166"/>
      <c r="H367" s="189"/>
      <c r="I367" s="189"/>
    </row>
    <row r="368" spans="1:11" ht="15" outlineLevel="1" x14ac:dyDescent="0.25">
      <c r="A368" s="164"/>
      <c r="B368" s="240" t="s">
        <v>439</v>
      </c>
      <c r="C368" s="146" t="s">
        <v>93</v>
      </c>
      <c r="D368" s="175" t="s">
        <v>274</v>
      </c>
      <c r="E368" s="153" t="s">
        <v>261</v>
      </c>
      <c r="F368" s="177"/>
      <c r="G368" s="165"/>
      <c r="H368" s="149"/>
      <c r="I368" s="149"/>
    </row>
    <row r="369" spans="1:11" ht="86.25" customHeight="1" outlineLevel="1" x14ac:dyDescent="0.25">
      <c r="A369" s="164"/>
      <c r="B369" s="213"/>
      <c r="C369" s="148"/>
      <c r="D369" s="175"/>
      <c r="E369" s="154"/>
      <c r="F369" s="177"/>
      <c r="G369" s="166"/>
      <c r="H369" s="150"/>
      <c r="I369" s="150"/>
    </row>
    <row r="370" spans="1:11" ht="15" customHeight="1" outlineLevel="1" x14ac:dyDescent="0.25">
      <c r="A370" s="164"/>
      <c r="B370" s="257" t="s">
        <v>440</v>
      </c>
      <c r="C370" s="194" t="s">
        <v>93</v>
      </c>
      <c r="D370" s="175" t="s">
        <v>274</v>
      </c>
      <c r="E370" s="153" t="s">
        <v>261</v>
      </c>
      <c r="F370" s="177"/>
      <c r="G370" s="188"/>
      <c r="H370" s="190"/>
      <c r="I370" s="190"/>
    </row>
    <row r="371" spans="1:11" ht="83.25" customHeight="1" outlineLevel="1" x14ac:dyDescent="0.25">
      <c r="A371" s="164"/>
      <c r="B371" s="257"/>
      <c r="C371" s="194"/>
      <c r="D371" s="175"/>
      <c r="E371" s="154"/>
      <c r="F371" s="177"/>
      <c r="G371" s="188"/>
      <c r="H371" s="190"/>
      <c r="I371" s="190"/>
    </row>
    <row r="372" spans="1:11" ht="39" customHeight="1" x14ac:dyDescent="0.25">
      <c r="A372" s="140" t="s">
        <v>110</v>
      </c>
      <c r="B372" s="143" t="s">
        <v>441</v>
      </c>
      <c r="C372" s="146" t="s">
        <v>19</v>
      </c>
      <c r="D372" s="159" t="s">
        <v>274</v>
      </c>
      <c r="E372" s="146" t="s">
        <v>19</v>
      </c>
      <c r="F372" s="146" t="s">
        <v>19</v>
      </c>
      <c r="G372" s="151" t="s">
        <v>75</v>
      </c>
      <c r="H372" s="162" t="s">
        <v>132</v>
      </c>
      <c r="I372" s="162">
        <f>I374</f>
        <v>138.1</v>
      </c>
      <c r="K372" s="7"/>
    </row>
    <row r="373" spans="1:11" ht="24" customHeight="1" x14ac:dyDescent="0.25">
      <c r="A373" s="141"/>
      <c r="B373" s="144"/>
      <c r="C373" s="147"/>
      <c r="D373" s="161"/>
      <c r="E373" s="147"/>
      <c r="F373" s="147"/>
      <c r="G373" s="152"/>
      <c r="H373" s="163"/>
      <c r="I373" s="163"/>
      <c r="K373" s="7"/>
    </row>
    <row r="374" spans="1:11" ht="91.5" customHeight="1" x14ac:dyDescent="0.25">
      <c r="A374" s="142"/>
      <c r="B374" s="145"/>
      <c r="C374" s="148"/>
      <c r="D374" s="160"/>
      <c r="E374" s="148"/>
      <c r="F374" s="148"/>
      <c r="G374" s="82" t="s">
        <v>15</v>
      </c>
      <c r="H374" s="109">
        <v>500</v>
      </c>
      <c r="I374" s="109">
        <v>138.1</v>
      </c>
      <c r="K374" s="7"/>
    </row>
    <row r="375" spans="1:11" ht="57" customHeight="1" outlineLevel="1" x14ac:dyDescent="0.25">
      <c r="A375" s="173" t="s">
        <v>111</v>
      </c>
      <c r="B375" s="212" t="s">
        <v>442</v>
      </c>
      <c r="C375" s="155"/>
      <c r="D375" s="170" t="s">
        <v>274</v>
      </c>
      <c r="E375" s="140"/>
      <c r="F375" s="155"/>
      <c r="G375" s="151" t="s">
        <v>121</v>
      </c>
      <c r="H375" s="149">
        <v>500</v>
      </c>
      <c r="I375" s="149">
        <v>138.1</v>
      </c>
    </row>
    <row r="376" spans="1:11" ht="44.25" customHeight="1" outlineLevel="1" x14ac:dyDescent="0.25">
      <c r="A376" s="174"/>
      <c r="B376" s="213"/>
      <c r="C376" s="156"/>
      <c r="D376" s="172"/>
      <c r="E376" s="142"/>
      <c r="F376" s="156"/>
      <c r="G376" s="152"/>
      <c r="H376" s="163"/>
      <c r="I376" s="163"/>
    </row>
    <row r="377" spans="1:11" ht="15" customHeight="1" outlineLevel="1" x14ac:dyDescent="0.25">
      <c r="A377" s="164"/>
      <c r="B377" s="151" t="s">
        <v>443</v>
      </c>
      <c r="C377" s="146" t="s">
        <v>93</v>
      </c>
      <c r="D377" s="175" t="s">
        <v>274</v>
      </c>
      <c r="E377" s="153" t="s">
        <v>261</v>
      </c>
      <c r="F377" s="177"/>
      <c r="G377" s="165"/>
      <c r="H377" s="149"/>
      <c r="I377" s="149"/>
    </row>
    <row r="378" spans="1:11" ht="86.25" customHeight="1" outlineLevel="1" x14ac:dyDescent="0.25">
      <c r="A378" s="164"/>
      <c r="B378" s="152"/>
      <c r="C378" s="148"/>
      <c r="D378" s="175"/>
      <c r="E378" s="154"/>
      <c r="F378" s="177"/>
      <c r="G378" s="166"/>
      <c r="H378" s="150"/>
      <c r="I378" s="150"/>
    </row>
    <row r="379" spans="1:11" ht="15" customHeight="1" outlineLevel="1" x14ac:dyDescent="0.25">
      <c r="A379" s="164"/>
      <c r="B379" s="151" t="s">
        <v>444</v>
      </c>
      <c r="C379" s="146" t="s">
        <v>93</v>
      </c>
      <c r="D379" s="175" t="s">
        <v>274</v>
      </c>
      <c r="E379" s="153" t="s">
        <v>275</v>
      </c>
      <c r="F379" s="177"/>
      <c r="G379" s="165"/>
      <c r="H379" s="149"/>
      <c r="I379" s="149"/>
    </row>
    <row r="380" spans="1:11" ht="90" customHeight="1" outlineLevel="1" x14ac:dyDescent="0.25">
      <c r="A380" s="164"/>
      <c r="B380" s="152"/>
      <c r="C380" s="148"/>
      <c r="D380" s="175"/>
      <c r="E380" s="154"/>
      <c r="F380" s="177"/>
      <c r="G380" s="166"/>
      <c r="H380" s="150"/>
      <c r="I380" s="150"/>
    </row>
    <row r="381" spans="1:11" ht="15" customHeight="1" outlineLevel="1" x14ac:dyDescent="0.25">
      <c r="A381" s="164"/>
      <c r="B381" s="151" t="s">
        <v>445</v>
      </c>
      <c r="C381" s="146" t="s">
        <v>93</v>
      </c>
      <c r="D381" s="175" t="s">
        <v>274</v>
      </c>
      <c r="E381" s="153" t="s">
        <v>261</v>
      </c>
      <c r="F381" s="177"/>
      <c r="G381" s="165"/>
      <c r="H381" s="149"/>
      <c r="I381" s="149"/>
    </row>
    <row r="382" spans="1:11" ht="81" customHeight="1" outlineLevel="1" x14ac:dyDescent="0.25">
      <c r="A382" s="164"/>
      <c r="B382" s="152"/>
      <c r="C382" s="148"/>
      <c r="D382" s="175"/>
      <c r="E382" s="154"/>
      <c r="F382" s="177"/>
      <c r="G382" s="166"/>
      <c r="H382" s="150"/>
      <c r="I382" s="150"/>
    </row>
    <row r="383" spans="1:11" ht="24.75" customHeight="1" x14ac:dyDescent="0.25">
      <c r="A383" s="140" t="s">
        <v>70</v>
      </c>
      <c r="B383" s="143" t="s">
        <v>446</v>
      </c>
      <c r="C383" s="146" t="s">
        <v>19</v>
      </c>
      <c r="D383" s="159" t="s">
        <v>258</v>
      </c>
      <c r="E383" s="146" t="s">
        <v>19</v>
      </c>
      <c r="F383" s="146" t="s">
        <v>19</v>
      </c>
      <c r="G383" s="151" t="s">
        <v>75</v>
      </c>
      <c r="H383" s="162">
        <f>H385</f>
        <v>11236.7</v>
      </c>
      <c r="I383" s="162">
        <f>I385</f>
        <v>7838.8</v>
      </c>
      <c r="K383" s="7"/>
    </row>
    <row r="384" spans="1:11" ht="23.25" customHeight="1" x14ac:dyDescent="0.25">
      <c r="A384" s="141"/>
      <c r="B384" s="144"/>
      <c r="C384" s="147"/>
      <c r="D384" s="161"/>
      <c r="E384" s="147"/>
      <c r="F384" s="147"/>
      <c r="G384" s="152"/>
      <c r="H384" s="163"/>
      <c r="I384" s="163"/>
      <c r="K384" s="7"/>
    </row>
    <row r="385" spans="1:14" ht="36" customHeight="1" x14ac:dyDescent="0.25">
      <c r="A385" s="142"/>
      <c r="B385" s="145"/>
      <c r="C385" s="148"/>
      <c r="D385" s="160"/>
      <c r="E385" s="148"/>
      <c r="F385" s="148"/>
      <c r="G385" s="110" t="s">
        <v>15</v>
      </c>
      <c r="H385" s="109">
        <v>11236.7</v>
      </c>
      <c r="I385" s="109">
        <v>7838.8</v>
      </c>
      <c r="K385" s="7"/>
    </row>
    <row r="386" spans="1:14" ht="39.75" customHeight="1" outlineLevel="1" x14ac:dyDescent="0.25">
      <c r="A386" s="173" t="s">
        <v>131</v>
      </c>
      <c r="B386" s="151" t="s">
        <v>447</v>
      </c>
      <c r="C386" s="155"/>
      <c r="D386" s="170" t="s">
        <v>274</v>
      </c>
      <c r="E386" s="140"/>
      <c r="F386" s="155"/>
      <c r="G386" s="151" t="s">
        <v>121</v>
      </c>
      <c r="H386" s="149">
        <v>9706.7000000000007</v>
      </c>
      <c r="I386" s="149">
        <v>6988.8</v>
      </c>
    </row>
    <row r="387" spans="1:14" ht="60.75" customHeight="1" outlineLevel="1" x14ac:dyDescent="0.25">
      <c r="A387" s="174"/>
      <c r="B387" s="152"/>
      <c r="C387" s="156"/>
      <c r="D387" s="172"/>
      <c r="E387" s="142"/>
      <c r="F387" s="156"/>
      <c r="G387" s="152"/>
      <c r="H387" s="163"/>
      <c r="I387" s="163"/>
    </row>
    <row r="388" spans="1:14" ht="15" customHeight="1" outlineLevel="1" x14ac:dyDescent="0.25">
      <c r="A388" s="164"/>
      <c r="B388" s="151" t="s">
        <v>448</v>
      </c>
      <c r="C388" s="146" t="s">
        <v>33</v>
      </c>
      <c r="D388" s="175" t="s">
        <v>258</v>
      </c>
      <c r="E388" s="153" t="s">
        <v>32</v>
      </c>
      <c r="F388" s="261" t="s">
        <v>465</v>
      </c>
      <c r="G388" s="165"/>
      <c r="H388" s="149"/>
      <c r="I388" s="149"/>
    </row>
    <row r="389" spans="1:14" ht="85.5" customHeight="1" outlineLevel="1" x14ac:dyDescent="0.25">
      <c r="A389" s="164"/>
      <c r="B389" s="152"/>
      <c r="C389" s="148"/>
      <c r="D389" s="175"/>
      <c r="E389" s="154"/>
      <c r="F389" s="261"/>
      <c r="G389" s="166"/>
      <c r="H389" s="150"/>
      <c r="I389" s="150"/>
    </row>
    <row r="390" spans="1:14" ht="36.75" customHeight="1" outlineLevel="1" x14ac:dyDescent="0.25">
      <c r="A390" s="173" t="s">
        <v>305</v>
      </c>
      <c r="B390" s="151" t="s">
        <v>449</v>
      </c>
      <c r="C390" s="146"/>
      <c r="D390" s="170" t="s">
        <v>276</v>
      </c>
      <c r="E390" s="153"/>
      <c r="F390" s="186"/>
      <c r="G390" s="151" t="s">
        <v>121</v>
      </c>
      <c r="H390" s="149">
        <v>1530</v>
      </c>
      <c r="I390" s="149">
        <v>850</v>
      </c>
    </row>
    <row r="391" spans="1:14" ht="44.25" customHeight="1" outlineLevel="1" x14ac:dyDescent="0.25">
      <c r="A391" s="174"/>
      <c r="B391" s="152"/>
      <c r="C391" s="148"/>
      <c r="D391" s="172"/>
      <c r="E391" s="154"/>
      <c r="F391" s="187"/>
      <c r="G391" s="152"/>
      <c r="H391" s="163"/>
      <c r="I391" s="163"/>
    </row>
    <row r="392" spans="1:14" ht="155.25" customHeight="1" outlineLevel="1" x14ac:dyDescent="0.25">
      <c r="A392" s="87"/>
      <c r="B392" s="78" t="s">
        <v>450</v>
      </c>
      <c r="C392" s="75" t="s">
        <v>33</v>
      </c>
      <c r="D392" s="94" t="s">
        <v>276</v>
      </c>
      <c r="E392" s="85" t="s">
        <v>105</v>
      </c>
      <c r="F392" s="77" t="s">
        <v>471</v>
      </c>
      <c r="G392" s="67"/>
      <c r="H392" s="65"/>
      <c r="I392" s="65"/>
      <c r="K392" s="12"/>
      <c r="L392" s="12"/>
      <c r="M392" s="12"/>
    </row>
    <row r="393" spans="1:14" ht="32.25" customHeight="1" x14ac:dyDescent="0.25">
      <c r="A393" s="140" t="s">
        <v>242</v>
      </c>
      <c r="B393" s="143" t="s">
        <v>451</v>
      </c>
      <c r="C393" s="146" t="s">
        <v>19</v>
      </c>
      <c r="D393" s="159" t="s">
        <v>258</v>
      </c>
      <c r="E393" s="146" t="s">
        <v>19</v>
      </c>
      <c r="F393" s="146" t="s">
        <v>19</v>
      </c>
      <c r="G393" s="151" t="s">
        <v>75</v>
      </c>
      <c r="H393" s="149">
        <v>34</v>
      </c>
      <c r="I393" s="162">
        <v>10</v>
      </c>
      <c r="K393" s="13"/>
      <c r="L393" s="12"/>
      <c r="M393" s="12"/>
    </row>
    <row r="394" spans="1:14" ht="18" customHeight="1" x14ac:dyDescent="0.25">
      <c r="A394" s="141"/>
      <c r="B394" s="144"/>
      <c r="C394" s="147"/>
      <c r="D394" s="161"/>
      <c r="E394" s="147"/>
      <c r="F394" s="147"/>
      <c r="G394" s="152"/>
      <c r="H394" s="150"/>
      <c r="I394" s="163"/>
      <c r="K394" s="13"/>
      <c r="L394" s="12"/>
      <c r="M394" s="12"/>
    </row>
    <row r="395" spans="1:14" ht="27.75" customHeight="1" x14ac:dyDescent="0.25">
      <c r="A395" s="142"/>
      <c r="B395" s="145"/>
      <c r="C395" s="148"/>
      <c r="D395" s="160"/>
      <c r="E395" s="148"/>
      <c r="F395" s="148"/>
      <c r="G395" s="110" t="s">
        <v>15</v>
      </c>
      <c r="H395" s="111">
        <v>34</v>
      </c>
      <c r="I395" s="109">
        <v>10</v>
      </c>
      <c r="K395" s="13"/>
      <c r="L395" s="12"/>
      <c r="M395" s="12"/>
    </row>
    <row r="396" spans="1:14" ht="32.25" customHeight="1" outlineLevel="1" x14ac:dyDescent="0.25">
      <c r="A396" s="173" t="s">
        <v>243</v>
      </c>
      <c r="B396" s="240" t="s">
        <v>452</v>
      </c>
      <c r="C396" s="155"/>
      <c r="D396" s="170" t="s">
        <v>277</v>
      </c>
      <c r="E396" s="140"/>
      <c r="F396" s="209"/>
      <c r="G396" s="151" t="s">
        <v>121</v>
      </c>
      <c r="H396" s="149">
        <v>34</v>
      </c>
      <c r="I396" s="149">
        <v>10</v>
      </c>
      <c r="K396" s="12"/>
      <c r="L396" s="12"/>
      <c r="M396" s="12"/>
    </row>
    <row r="397" spans="1:14" ht="48.75" customHeight="1" outlineLevel="1" x14ac:dyDescent="0.25">
      <c r="A397" s="174"/>
      <c r="B397" s="213"/>
      <c r="C397" s="156"/>
      <c r="D397" s="172"/>
      <c r="E397" s="142"/>
      <c r="F397" s="211"/>
      <c r="G397" s="152"/>
      <c r="H397" s="163"/>
      <c r="I397" s="163"/>
      <c r="K397" s="12"/>
      <c r="L397" s="12"/>
      <c r="M397" s="12"/>
    </row>
    <row r="398" spans="1:14" ht="64.5" customHeight="1" outlineLevel="1" x14ac:dyDescent="0.25">
      <c r="A398" s="164"/>
      <c r="B398" s="212" t="s">
        <v>453</v>
      </c>
      <c r="C398" s="146" t="s">
        <v>33</v>
      </c>
      <c r="D398" s="175" t="s">
        <v>278</v>
      </c>
      <c r="E398" s="153" t="s">
        <v>106</v>
      </c>
      <c r="F398" s="259" t="s">
        <v>469</v>
      </c>
      <c r="G398" s="151" t="s">
        <v>16</v>
      </c>
      <c r="H398" s="149"/>
      <c r="I398" s="149"/>
      <c r="K398" s="12"/>
      <c r="L398" s="12"/>
      <c r="M398" s="12"/>
    </row>
    <row r="399" spans="1:14" ht="88.5" customHeight="1" outlineLevel="1" x14ac:dyDescent="0.25">
      <c r="A399" s="164"/>
      <c r="B399" s="262"/>
      <c r="C399" s="148"/>
      <c r="D399" s="175"/>
      <c r="E399" s="154"/>
      <c r="F399" s="260"/>
      <c r="G399" s="166"/>
      <c r="H399" s="150"/>
      <c r="I399" s="150"/>
      <c r="K399" s="180"/>
      <c r="L399" s="181"/>
      <c r="M399" s="181"/>
      <c r="N399" s="181"/>
    </row>
    <row r="400" spans="1:14" ht="80.25" customHeight="1" outlineLevel="1" x14ac:dyDescent="0.25">
      <c r="A400" s="164"/>
      <c r="B400" s="178" t="s">
        <v>454</v>
      </c>
      <c r="C400" s="146" t="s">
        <v>33</v>
      </c>
      <c r="D400" s="175" t="s">
        <v>279</v>
      </c>
      <c r="E400" s="153" t="s">
        <v>106</v>
      </c>
      <c r="F400" s="186" t="s">
        <v>468</v>
      </c>
      <c r="G400" s="165"/>
      <c r="H400" s="149"/>
      <c r="I400" s="149"/>
      <c r="K400" s="181"/>
      <c r="L400" s="181"/>
      <c r="M400" s="181"/>
      <c r="N400" s="181"/>
    </row>
    <row r="401" spans="1:14" ht="91.5" customHeight="1" outlineLevel="1" x14ac:dyDescent="0.25">
      <c r="A401" s="164"/>
      <c r="B401" s="178"/>
      <c r="C401" s="148"/>
      <c r="D401" s="175"/>
      <c r="E401" s="154"/>
      <c r="F401" s="187"/>
      <c r="G401" s="166"/>
      <c r="H401" s="150"/>
      <c r="I401" s="150"/>
      <c r="K401" s="181"/>
      <c r="L401" s="181"/>
      <c r="M401" s="181"/>
      <c r="N401" s="181"/>
    </row>
    <row r="402" spans="1:14" ht="18.75" customHeight="1" outlineLevel="1" x14ac:dyDescent="0.25">
      <c r="A402" s="167" t="s">
        <v>107</v>
      </c>
      <c r="B402" s="168"/>
      <c r="C402" s="168"/>
      <c r="D402" s="168"/>
      <c r="E402" s="168"/>
      <c r="F402" s="168"/>
      <c r="G402" s="168"/>
      <c r="H402" s="168"/>
      <c r="I402" s="169"/>
      <c r="K402" s="12"/>
      <c r="L402" s="12"/>
      <c r="M402" s="12"/>
    </row>
    <row r="403" spans="1:14" ht="26.25" customHeight="1" outlineLevel="1" x14ac:dyDescent="0.25">
      <c r="A403" s="140" t="s">
        <v>71</v>
      </c>
      <c r="B403" s="143" t="s">
        <v>455</v>
      </c>
      <c r="C403" s="146" t="s">
        <v>19</v>
      </c>
      <c r="D403" s="159" t="s">
        <v>280</v>
      </c>
      <c r="E403" s="146" t="s">
        <v>19</v>
      </c>
      <c r="F403" s="146" t="s">
        <v>19</v>
      </c>
      <c r="G403" s="53" t="s">
        <v>75</v>
      </c>
      <c r="H403" s="81">
        <f>H404</f>
        <v>92591.2</v>
      </c>
      <c r="I403" s="81">
        <f>I404</f>
        <v>39427.4</v>
      </c>
      <c r="K403" s="34"/>
      <c r="L403" s="12"/>
      <c r="M403" s="12"/>
    </row>
    <row r="404" spans="1:14" ht="87.75" customHeight="1" outlineLevel="1" x14ac:dyDescent="0.25">
      <c r="A404" s="142"/>
      <c r="B404" s="145"/>
      <c r="C404" s="148"/>
      <c r="D404" s="160"/>
      <c r="E404" s="148"/>
      <c r="F404" s="148"/>
      <c r="G404" s="92" t="s">
        <v>15</v>
      </c>
      <c r="H404" s="81">
        <v>92591.2</v>
      </c>
      <c r="I404" s="81">
        <v>39427.4</v>
      </c>
      <c r="K404" s="12"/>
      <c r="L404" s="12"/>
      <c r="M404" s="12"/>
    </row>
    <row r="405" spans="1:14" ht="22.5" customHeight="1" outlineLevel="1" x14ac:dyDescent="0.25">
      <c r="A405" s="140" t="s">
        <v>72</v>
      </c>
      <c r="B405" s="143" t="s">
        <v>456</v>
      </c>
      <c r="C405" s="146" t="s">
        <v>19</v>
      </c>
      <c r="D405" s="159" t="s">
        <v>283</v>
      </c>
      <c r="E405" s="146" t="s">
        <v>19</v>
      </c>
      <c r="F405" s="146" t="s">
        <v>19</v>
      </c>
      <c r="G405" s="53" t="s">
        <v>75</v>
      </c>
      <c r="H405" s="81">
        <f>H406</f>
        <v>1275</v>
      </c>
      <c r="I405" s="81">
        <f>I406</f>
        <v>157.1</v>
      </c>
      <c r="K405" s="12"/>
      <c r="L405" s="12"/>
      <c r="M405" s="12"/>
    </row>
    <row r="406" spans="1:14" ht="77.25" customHeight="1" outlineLevel="1" x14ac:dyDescent="0.25">
      <c r="A406" s="142"/>
      <c r="B406" s="145"/>
      <c r="C406" s="148"/>
      <c r="D406" s="160"/>
      <c r="E406" s="148"/>
      <c r="F406" s="148"/>
      <c r="G406" s="92" t="s">
        <v>15</v>
      </c>
      <c r="H406" s="81">
        <v>1275</v>
      </c>
      <c r="I406" s="81">
        <v>157.1</v>
      </c>
      <c r="K406" s="12"/>
      <c r="L406" s="12"/>
      <c r="M406" s="12"/>
    </row>
    <row r="407" spans="1:14" ht="30.75" customHeight="1" outlineLevel="1" x14ac:dyDescent="0.25">
      <c r="A407" s="140" t="s">
        <v>73</v>
      </c>
      <c r="B407" s="143" t="s">
        <v>457</v>
      </c>
      <c r="C407" s="146" t="s">
        <v>19</v>
      </c>
      <c r="D407" s="159" t="s">
        <v>281</v>
      </c>
      <c r="E407" s="146" t="s">
        <v>19</v>
      </c>
      <c r="F407" s="146" t="s">
        <v>19</v>
      </c>
      <c r="G407" s="92" t="s">
        <v>75</v>
      </c>
      <c r="H407" s="81">
        <f>H408+H409</f>
        <v>173808.5</v>
      </c>
      <c r="I407" s="81">
        <f>I408+I409</f>
        <v>87053.599999999991</v>
      </c>
      <c r="K407" s="34"/>
      <c r="L407" s="12"/>
      <c r="M407" s="12"/>
    </row>
    <row r="408" spans="1:14" ht="24.75" customHeight="1" outlineLevel="1" x14ac:dyDescent="0.25">
      <c r="A408" s="141"/>
      <c r="B408" s="144"/>
      <c r="C408" s="147"/>
      <c r="D408" s="161"/>
      <c r="E408" s="147"/>
      <c r="F408" s="147"/>
      <c r="G408" s="92" t="s">
        <v>14</v>
      </c>
      <c r="H408" s="81">
        <v>1151.9000000000001</v>
      </c>
      <c r="I408" s="81">
        <v>575.4</v>
      </c>
      <c r="K408" s="12"/>
      <c r="L408" s="12"/>
      <c r="M408" s="12"/>
    </row>
    <row r="409" spans="1:14" ht="47.25" customHeight="1" outlineLevel="1" x14ac:dyDescent="0.25">
      <c r="A409" s="142"/>
      <c r="B409" s="145"/>
      <c r="C409" s="148"/>
      <c r="D409" s="160"/>
      <c r="E409" s="148"/>
      <c r="F409" s="148"/>
      <c r="G409" s="92" t="s">
        <v>15</v>
      </c>
      <c r="H409" s="81">
        <v>172656.6</v>
      </c>
      <c r="I409" s="81">
        <f>86472.4+5.8</f>
        <v>86478.2</v>
      </c>
      <c r="K409" s="12"/>
      <c r="L409" s="12"/>
      <c r="M409" s="12"/>
    </row>
    <row r="410" spans="1:14" ht="76.5" customHeight="1" outlineLevel="1" x14ac:dyDescent="0.25">
      <c r="A410" s="140" t="s">
        <v>112</v>
      </c>
      <c r="B410" s="143" t="s">
        <v>458</v>
      </c>
      <c r="C410" s="146" t="s">
        <v>19</v>
      </c>
      <c r="D410" s="159" t="s">
        <v>282</v>
      </c>
      <c r="E410" s="146" t="s">
        <v>19</v>
      </c>
      <c r="F410" s="146" t="s">
        <v>19</v>
      </c>
      <c r="G410" s="92" t="s">
        <v>75</v>
      </c>
      <c r="H410" s="81">
        <v>2.2999999999999998</v>
      </c>
      <c r="I410" s="81">
        <v>0</v>
      </c>
      <c r="K410" s="12"/>
      <c r="L410" s="12"/>
      <c r="M410" s="12"/>
    </row>
    <row r="411" spans="1:14" ht="57" customHeight="1" outlineLevel="1" x14ac:dyDescent="0.25">
      <c r="A411" s="142"/>
      <c r="B411" s="145"/>
      <c r="C411" s="148"/>
      <c r="D411" s="160"/>
      <c r="E411" s="148"/>
      <c r="F411" s="148"/>
      <c r="G411" s="92" t="s">
        <v>14</v>
      </c>
      <c r="H411" s="81">
        <v>2.2999999999999998</v>
      </c>
      <c r="I411" s="81">
        <v>0</v>
      </c>
      <c r="K411" s="12"/>
      <c r="L411" s="12"/>
      <c r="M411" s="12"/>
    </row>
    <row r="412" spans="1:14" ht="37.5" customHeight="1" outlineLevel="1" x14ac:dyDescent="0.25">
      <c r="A412" s="157" t="s">
        <v>113</v>
      </c>
      <c r="B412" s="158" t="s">
        <v>459</v>
      </c>
      <c r="C412" s="146" t="s">
        <v>19</v>
      </c>
      <c r="D412" s="159" t="s">
        <v>21</v>
      </c>
      <c r="E412" s="146" t="s">
        <v>19</v>
      </c>
      <c r="F412" s="146" t="s">
        <v>19</v>
      </c>
      <c r="G412" s="92" t="s">
        <v>75</v>
      </c>
      <c r="H412" s="63"/>
      <c r="I412" s="81"/>
      <c r="K412" s="12"/>
      <c r="L412" s="12"/>
      <c r="M412" s="12"/>
    </row>
    <row r="413" spans="1:14" ht="30.75" customHeight="1" outlineLevel="1" x14ac:dyDescent="0.25">
      <c r="A413" s="157"/>
      <c r="B413" s="158"/>
      <c r="C413" s="148"/>
      <c r="D413" s="160"/>
      <c r="E413" s="148"/>
      <c r="F413" s="148"/>
      <c r="G413" s="53" t="s">
        <v>15</v>
      </c>
      <c r="H413" s="63"/>
      <c r="I413" s="81"/>
      <c r="K413" s="12"/>
      <c r="L413" s="12"/>
      <c r="M413" s="12"/>
    </row>
    <row r="414" spans="1:14" ht="22.5" customHeight="1" x14ac:dyDescent="0.25">
      <c r="A414" s="273" t="s">
        <v>82</v>
      </c>
      <c r="B414" s="274"/>
      <c r="C414" s="274"/>
      <c r="D414" s="274"/>
      <c r="E414" s="274"/>
      <c r="F414" s="275"/>
      <c r="G414" s="112" t="s">
        <v>12</v>
      </c>
      <c r="H414" s="113">
        <f>H415+H416+H417</f>
        <v>6799133.0999999996</v>
      </c>
      <c r="I414" s="113">
        <f>I415+I416+I417</f>
        <v>4068792.5999999996</v>
      </c>
      <c r="K414" s="18"/>
    </row>
    <row r="415" spans="1:14" ht="16.5" x14ac:dyDescent="0.25">
      <c r="A415" s="276"/>
      <c r="B415" s="277"/>
      <c r="C415" s="277"/>
      <c r="D415" s="277"/>
      <c r="E415" s="277"/>
      <c r="F415" s="278"/>
      <c r="G415" s="114" t="s">
        <v>13</v>
      </c>
      <c r="H415" s="113">
        <f>H239+H212+H255</f>
        <v>349985.00000000006</v>
      </c>
      <c r="I415" s="113">
        <f>I239+I212+I255</f>
        <v>221653.6</v>
      </c>
      <c r="K415" s="18"/>
    </row>
    <row r="416" spans="1:14" ht="15.75" customHeight="1" x14ac:dyDescent="0.25">
      <c r="A416" s="276"/>
      <c r="B416" s="277"/>
      <c r="C416" s="277"/>
      <c r="D416" s="277"/>
      <c r="E416" s="277"/>
      <c r="F416" s="278"/>
      <c r="G416" s="114" t="s">
        <v>14</v>
      </c>
      <c r="H416" s="113">
        <f>H10+H26+H39+H65+H94+H170+H213+H256+H353+H411+H347+H240+H408</f>
        <v>5226740.3</v>
      </c>
      <c r="I416" s="113">
        <f>I10+I26+I39+I65+I94+I170+I213+I256+I353+I411+I347+I240+I408</f>
        <v>3125736.1999999997</v>
      </c>
      <c r="K416" s="18"/>
    </row>
    <row r="417" spans="1:12" ht="17.25" customHeight="1" x14ac:dyDescent="0.25">
      <c r="A417" s="276"/>
      <c r="B417" s="277"/>
      <c r="C417" s="277"/>
      <c r="D417" s="277"/>
      <c r="E417" s="277"/>
      <c r="F417" s="278"/>
      <c r="G417" s="115" t="s">
        <v>15</v>
      </c>
      <c r="H417" s="116">
        <f>H11+H27+H40+H56+H66+H95+H102+H112+H126+H143+H171+H214+H241+H257+H316+H340+H354+H385+H395+H404+H406+H409+H413+H374</f>
        <v>1222407.8000000003</v>
      </c>
      <c r="I417" s="116">
        <f>I11+I27+I40+I56+I66+I95+I102+I112+I126+I143+I171+I214+I241+I257+I316+I340+I354+I385+I395+I404+I406+I409+I413+I374</f>
        <v>721402.79999999993</v>
      </c>
      <c r="K417" s="18"/>
    </row>
    <row r="418" spans="1:12" ht="54" customHeight="1" x14ac:dyDescent="0.25">
      <c r="A418" s="308" t="s">
        <v>490</v>
      </c>
      <c r="B418" s="308"/>
      <c r="C418" s="308"/>
      <c r="D418" s="308"/>
      <c r="E418" s="308"/>
      <c r="F418" s="308"/>
      <c r="G418" s="308"/>
      <c r="H418" s="308"/>
      <c r="I418" s="308"/>
      <c r="J418" s="20"/>
      <c r="K418" s="14"/>
      <c r="L418" s="12"/>
    </row>
    <row r="419" spans="1:12" ht="39" customHeight="1" x14ac:dyDescent="0.3">
      <c r="A419" s="309"/>
      <c r="B419" s="309"/>
      <c r="C419" s="309"/>
      <c r="D419" s="309"/>
      <c r="E419" s="309"/>
      <c r="F419" s="309"/>
      <c r="G419" s="309"/>
      <c r="H419" s="309"/>
      <c r="I419" s="309"/>
      <c r="J419" s="21"/>
      <c r="K419" s="15"/>
      <c r="L419" s="12"/>
    </row>
    <row r="420" spans="1:12" ht="47.25" customHeight="1" x14ac:dyDescent="0.25">
      <c r="A420" s="310" t="s">
        <v>482</v>
      </c>
      <c r="B420" s="311"/>
      <c r="C420" s="311"/>
      <c r="D420" s="311"/>
      <c r="E420" s="311"/>
      <c r="F420" s="311"/>
      <c r="G420" s="311"/>
      <c r="H420" s="311"/>
      <c r="I420" s="311"/>
    </row>
    <row r="421" spans="1:12" ht="21" customHeight="1" x14ac:dyDescent="0.3">
      <c r="A421" s="17" t="s">
        <v>483</v>
      </c>
      <c r="B421" s="17"/>
      <c r="C421" s="17"/>
      <c r="D421" s="17"/>
      <c r="E421" s="17"/>
      <c r="F421" s="17"/>
      <c r="G421" s="137"/>
      <c r="H421" s="137"/>
      <c r="I421" s="137"/>
    </row>
    <row r="422" spans="1:12" ht="19.5" customHeight="1" x14ac:dyDescent="0.3">
      <c r="A422" s="17" t="s">
        <v>484</v>
      </c>
      <c r="B422" s="17"/>
      <c r="C422" s="17"/>
      <c r="D422" s="17"/>
      <c r="E422" s="17"/>
      <c r="F422" s="17"/>
      <c r="G422" s="17"/>
      <c r="H422" s="138"/>
      <c r="I422" s="139"/>
    </row>
    <row r="423" spans="1:12" ht="19.5" customHeight="1" x14ac:dyDescent="0.3">
      <c r="A423" s="17" t="s">
        <v>485</v>
      </c>
      <c r="B423" s="17"/>
      <c r="C423" s="17"/>
      <c r="D423" s="17"/>
      <c r="E423" s="17"/>
      <c r="F423" s="17"/>
      <c r="G423" s="17"/>
      <c r="H423" s="138"/>
      <c r="I423" s="139"/>
    </row>
    <row r="424" spans="1:12" ht="19.5" customHeight="1" x14ac:dyDescent="0.3">
      <c r="A424" s="17" t="s">
        <v>486</v>
      </c>
      <c r="B424" s="17"/>
      <c r="C424" s="17"/>
      <c r="D424" s="17"/>
      <c r="E424" s="17"/>
      <c r="F424" s="17"/>
      <c r="G424" s="17"/>
      <c r="H424" s="138"/>
      <c r="I424" s="139"/>
    </row>
    <row r="425" spans="1:12" ht="19.5" customHeight="1" x14ac:dyDescent="0.3">
      <c r="A425" s="17" t="s">
        <v>487</v>
      </c>
      <c r="B425" s="17"/>
      <c r="C425" s="17"/>
      <c r="D425" s="17"/>
      <c r="E425" s="17"/>
      <c r="F425" s="17"/>
      <c r="G425" s="17"/>
      <c r="H425" s="138"/>
      <c r="I425" s="139"/>
    </row>
    <row r="426" spans="1:12" ht="19.5" customHeight="1" x14ac:dyDescent="0.3">
      <c r="A426" s="17" t="s">
        <v>488</v>
      </c>
      <c r="B426" s="17"/>
      <c r="C426" s="17"/>
      <c r="D426" s="17"/>
      <c r="E426" s="17"/>
      <c r="F426" s="17"/>
      <c r="G426" s="17"/>
      <c r="H426" s="138"/>
      <c r="I426" s="139"/>
    </row>
    <row r="427" spans="1:12" ht="15.75" customHeight="1" x14ac:dyDescent="0.3">
      <c r="A427" s="5"/>
      <c r="B427" s="5"/>
      <c r="C427" s="5"/>
      <c r="D427" s="5"/>
      <c r="E427" s="5"/>
      <c r="F427" s="5"/>
      <c r="G427" s="17"/>
      <c r="H427" s="138"/>
      <c r="I427" s="139"/>
    </row>
    <row r="428" spans="1:12" ht="8.25" customHeight="1" x14ac:dyDescent="0.3">
      <c r="A428" s="17"/>
      <c r="B428" s="50"/>
      <c r="C428" s="17"/>
      <c r="D428" s="17"/>
      <c r="E428" s="17"/>
      <c r="F428" s="17"/>
      <c r="G428" s="41"/>
      <c r="H428" s="42"/>
      <c r="I428" s="43"/>
    </row>
    <row r="429" spans="1:12" ht="20.25" customHeight="1" x14ac:dyDescent="0.3">
      <c r="A429" s="17"/>
      <c r="B429" s="50"/>
      <c r="C429" s="17"/>
      <c r="D429" s="17"/>
      <c r="E429" s="17"/>
      <c r="F429" s="17"/>
      <c r="G429" s="41"/>
      <c r="H429" s="42"/>
      <c r="I429" s="43"/>
    </row>
    <row r="430" spans="1:12" ht="18.75" x14ac:dyDescent="0.3">
      <c r="A430" s="17"/>
      <c r="B430" s="50"/>
      <c r="C430" s="17"/>
      <c r="D430" s="17"/>
      <c r="E430" s="17"/>
      <c r="F430" s="17"/>
      <c r="G430" s="41"/>
      <c r="H430" s="42"/>
      <c r="I430" s="43"/>
    </row>
    <row r="431" spans="1:12" ht="18.75" x14ac:dyDescent="0.3">
      <c r="A431" s="17"/>
      <c r="B431" s="50"/>
      <c r="C431" s="17"/>
      <c r="D431" s="17"/>
      <c r="E431" s="17"/>
      <c r="F431" s="17"/>
      <c r="G431" s="41"/>
      <c r="H431" s="42"/>
      <c r="I431" s="43"/>
    </row>
    <row r="432" spans="1:12" ht="18.75" x14ac:dyDescent="0.3">
      <c r="A432" s="17"/>
      <c r="B432" s="50"/>
      <c r="C432" s="17"/>
      <c r="D432" s="17"/>
      <c r="E432" s="17"/>
      <c r="F432" s="17"/>
      <c r="G432" s="41"/>
      <c r="H432" s="42"/>
      <c r="I432" s="43"/>
    </row>
    <row r="433" spans="1:9" ht="18.75" x14ac:dyDescent="0.3">
      <c r="A433" s="17"/>
      <c r="B433" s="50"/>
      <c r="C433" s="17"/>
      <c r="D433" s="17"/>
      <c r="E433" s="17"/>
      <c r="F433" s="17"/>
      <c r="G433" s="41"/>
      <c r="H433" s="42"/>
      <c r="I433" s="43"/>
    </row>
    <row r="434" spans="1:9" ht="18.75" x14ac:dyDescent="0.3">
      <c r="A434" s="17"/>
      <c r="B434" s="50"/>
      <c r="C434" s="17"/>
      <c r="D434" s="17"/>
      <c r="E434" s="17"/>
      <c r="F434" s="17"/>
      <c r="G434" s="41"/>
      <c r="H434" s="42"/>
      <c r="I434" s="43"/>
    </row>
    <row r="435" spans="1:9" ht="18.75" x14ac:dyDescent="0.3">
      <c r="A435" s="17"/>
      <c r="B435" s="50"/>
      <c r="C435" s="17"/>
      <c r="D435" s="17"/>
      <c r="E435" s="17"/>
      <c r="F435" s="17"/>
      <c r="G435" s="41"/>
      <c r="H435" s="42"/>
      <c r="I435" s="43"/>
    </row>
    <row r="436" spans="1:9" ht="18.75" x14ac:dyDescent="0.3">
      <c r="A436" s="17"/>
      <c r="B436" s="50"/>
      <c r="C436" s="17"/>
      <c r="D436" s="17"/>
      <c r="E436" s="17"/>
      <c r="F436" s="17"/>
      <c r="G436" s="41"/>
      <c r="H436" s="42"/>
      <c r="I436" s="43"/>
    </row>
    <row r="437" spans="1:9" ht="18.75" x14ac:dyDescent="0.3">
      <c r="A437" s="17"/>
      <c r="B437" s="50"/>
      <c r="C437" s="17"/>
      <c r="D437" s="17"/>
      <c r="E437" s="17"/>
      <c r="F437" s="17"/>
      <c r="G437" s="41"/>
      <c r="H437" s="42"/>
      <c r="I437" s="43"/>
    </row>
    <row r="438" spans="1:9" ht="18.75" x14ac:dyDescent="0.3">
      <c r="A438" s="17"/>
      <c r="B438" s="50"/>
      <c r="C438" s="17"/>
      <c r="D438" s="17"/>
      <c r="E438" s="17"/>
      <c r="F438" s="17"/>
      <c r="G438" s="41"/>
      <c r="H438" s="42"/>
      <c r="I438" s="43"/>
    </row>
    <row r="439" spans="1:9" ht="18.75" x14ac:dyDescent="0.3">
      <c r="A439" s="17"/>
      <c r="B439" s="50"/>
      <c r="C439" s="17"/>
      <c r="D439" s="17"/>
      <c r="E439" s="17"/>
      <c r="F439" s="17"/>
      <c r="G439" s="41"/>
      <c r="H439" s="42"/>
      <c r="I439" s="43"/>
    </row>
    <row r="440" spans="1:9" ht="18.75" x14ac:dyDescent="0.3">
      <c r="A440" s="17"/>
      <c r="B440" s="50"/>
      <c r="C440" s="17"/>
      <c r="D440" s="17"/>
      <c r="E440" s="17"/>
      <c r="F440" s="17"/>
      <c r="G440" s="41"/>
      <c r="H440" s="42"/>
      <c r="I440" s="43"/>
    </row>
    <row r="441" spans="1:9" ht="18.75" x14ac:dyDescent="0.3">
      <c r="A441" s="17"/>
      <c r="B441" s="50"/>
      <c r="C441" s="17"/>
      <c r="D441" s="17"/>
      <c r="E441" s="17"/>
      <c r="F441" s="17"/>
      <c r="G441" s="41"/>
      <c r="H441" s="42"/>
      <c r="I441" s="43"/>
    </row>
    <row r="442" spans="1:9" ht="18.75" x14ac:dyDescent="0.3">
      <c r="A442" s="17"/>
      <c r="B442" s="50"/>
      <c r="C442" s="17"/>
      <c r="D442" s="17"/>
      <c r="E442" s="17"/>
      <c r="F442" s="17"/>
      <c r="G442" s="41"/>
      <c r="H442" s="42"/>
      <c r="I442" s="43"/>
    </row>
    <row r="443" spans="1:9" ht="18.75" x14ac:dyDescent="0.3">
      <c r="A443" s="17"/>
      <c r="B443" s="50"/>
      <c r="C443" s="17"/>
      <c r="D443" s="17"/>
      <c r="E443" s="17"/>
      <c r="F443" s="17"/>
      <c r="G443" s="41"/>
      <c r="H443" s="42"/>
      <c r="I443" s="43"/>
    </row>
    <row r="444" spans="1:9" ht="18.75" x14ac:dyDescent="0.3">
      <c r="A444" s="17"/>
      <c r="B444" s="50"/>
      <c r="C444" s="17"/>
      <c r="D444" s="17"/>
      <c r="E444" s="17"/>
      <c r="F444" s="17"/>
      <c r="G444" s="41"/>
      <c r="H444" s="42"/>
      <c r="I444" s="43"/>
    </row>
    <row r="445" spans="1:9" ht="18.75" x14ac:dyDescent="0.3">
      <c r="A445" s="17"/>
      <c r="B445" s="50"/>
      <c r="C445" s="17"/>
      <c r="D445" s="17"/>
      <c r="E445" s="17"/>
      <c r="F445" s="17"/>
      <c r="G445" s="41"/>
      <c r="H445" s="42"/>
      <c r="I445" s="43"/>
    </row>
    <row r="446" spans="1:9" ht="18.75" x14ac:dyDescent="0.3">
      <c r="A446" s="17"/>
      <c r="B446" s="50"/>
      <c r="C446" s="17"/>
      <c r="D446" s="17"/>
      <c r="E446" s="17"/>
      <c r="F446" s="17"/>
      <c r="G446" s="41"/>
      <c r="H446" s="42"/>
      <c r="I446" s="43"/>
    </row>
    <row r="447" spans="1:9" ht="18.75" x14ac:dyDescent="0.3">
      <c r="A447" s="17"/>
      <c r="B447" s="50"/>
      <c r="C447" s="17"/>
      <c r="D447" s="17"/>
      <c r="E447" s="17"/>
      <c r="F447" s="17"/>
      <c r="G447" s="41"/>
      <c r="H447" s="42"/>
      <c r="I447" s="43"/>
    </row>
    <row r="448" spans="1:9" ht="18.75" x14ac:dyDescent="0.3">
      <c r="A448" s="17"/>
      <c r="B448" s="50"/>
      <c r="C448" s="17"/>
      <c r="D448" s="17"/>
      <c r="E448" s="17"/>
      <c r="F448" s="17"/>
      <c r="G448" s="41"/>
      <c r="H448" s="42"/>
      <c r="I448" s="43"/>
    </row>
    <row r="449" spans="1:9" ht="18.75" x14ac:dyDescent="0.3">
      <c r="A449" s="17"/>
      <c r="B449" s="50"/>
      <c r="C449" s="17"/>
      <c r="D449" s="17"/>
      <c r="E449" s="17"/>
      <c r="F449" s="17"/>
      <c r="G449" s="41"/>
      <c r="H449" s="42"/>
      <c r="I449" s="43"/>
    </row>
    <row r="450" spans="1:9" ht="18.75" x14ac:dyDescent="0.3">
      <c r="A450" s="17"/>
      <c r="B450" s="50"/>
      <c r="C450" s="17"/>
      <c r="D450" s="17"/>
      <c r="E450" s="17"/>
      <c r="F450" s="17"/>
      <c r="G450" s="41"/>
      <c r="H450" s="42"/>
      <c r="I450" s="43"/>
    </row>
    <row r="451" spans="1:9" ht="18.75" x14ac:dyDescent="0.3">
      <c r="A451" s="17"/>
      <c r="B451" s="50"/>
      <c r="C451" s="17"/>
      <c r="D451" s="17"/>
      <c r="E451" s="17"/>
      <c r="F451" s="17"/>
      <c r="G451" s="41"/>
      <c r="H451" s="42"/>
      <c r="I451" s="43"/>
    </row>
    <row r="452" spans="1:9" ht="18.75" x14ac:dyDescent="0.3">
      <c r="A452" s="17"/>
      <c r="B452" s="50"/>
      <c r="C452" s="17"/>
      <c r="D452" s="17"/>
      <c r="E452" s="17"/>
      <c r="F452" s="17"/>
      <c r="G452" s="41"/>
      <c r="H452" s="42"/>
      <c r="I452" s="43"/>
    </row>
    <row r="453" spans="1:9" ht="18.75" x14ac:dyDescent="0.3">
      <c r="A453" s="17"/>
      <c r="B453" s="50"/>
      <c r="C453" s="17"/>
      <c r="D453" s="17"/>
      <c r="E453" s="17"/>
      <c r="F453" s="17"/>
      <c r="G453" s="41"/>
      <c r="H453" s="42"/>
      <c r="I453" s="43"/>
    </row>
    <row r="454" spans="1:9" ht="18.75" x14ac:dyDescent="0.3">
      <c r="A454" s="17"/>
      <c r="B454" s="50"/>
      <c r="C454" s="17"/>
      <c r="D454" s="17"/>
      <c r="E454" s="17"/>
      <c r="F454" s="17"/>
      <c r="G454" s="41"/>
      <c r="H454" s="42"/>
      <c r="I454" s="43"/>
    </row>
    <row r="455" spans="1:9" ht="18.75" x14ac:dyDescent="0.3">
      <c r="A455" s="17"/>
      <c r="B455" s="50"/>
      <c r="C455" s="17"/>
      <c r="D455" s="17"/>
      <c r="E455" s="17"/>
      <c r="F455" s="17"/>
      <c r="G455" s="41"/>
      <c r="H455" s="42"/>
      <c r="I455" s="43"/>
    </row>
    <row r="456" spans="1:9" ht="18.75" x14ac:dyDescent="0.3">
      <c r="A456" s="17"/>
      <c r="B456" s="50"/>
      <c r="C456" s="17"/>
      <c r="D456" s="17"/>
      <c r="E456" s="17"/>
      <c r="F456" s="17"/>
      <c r="G456" s="41"/>
      <c r="H456" s="42"/>
      <c r="I456" s="43"/>
    </row>
    <row r="457" spans="1:9" ht="18.75" x14ac:dyDescent="0.3">
      <c r="A457" s="17"/>
      <c r="B457" s="50"/>
      <c r="C457" s="17"/>
      <c r="D457" s="17"/>
      <c r="E457" s="17"/>
      <c r="F457" s="17"/>
      <c r="G457" s="41"/>
      <c r="H457" s="42"/>
      <c r="I457" s="43"/>
    </row>
    <row r="458" spans="1:9" ht="18.75" x14ac:dyDescent="0.3">
      <c r="A458" s="17"/>
      <c r="B458" s="50"/>
      <c r="C458" s="17"/>
      <c r="D458" s="17"/>
      <c r="E458" s="17"/>
      <c r="F458" s="17"/>
      <c r="G458" s="41"/>
      <c r="H458" s="42"/>
      <c r="I458" s="43"/>
    </row>
    <row r="459" spans="1:9" ht="18.75" x14ac:dyDescent="0.3">
      <c r="A459" s="17"/>
      <c r="B459" s="50"/>
      <c r="C459" s="17"/>
      <c r="D459" s="17"/>
      <c r="E459" s="17"/>
      <c r="F459" s="17"/>
      <c r="G459" s="41"/>
      <c r="H459" s="42"/>
      <c r="I459" s="43"/>
    </row>
    <row r="460" spans="1:9" ht="18.75" x14ac:dyDescent="0.3">
      <c r="A460" s="17"/>
      <c r="B460" s="50"/>
      <c r="C460" s="17"/>
      <c r="D460" s="17"/>
      <c r="E460" s="17"/>
      <c r="F460" s="17"/>
      <c r="G460" s="41"/>
      <c r="H460" s="42"/>
      <c r="I460" s="43"/>
    </row>
    <row r="461" spans="1:9" ht="18.75" x14ac:dyDescent="0.3">
      <c r="A461" s="17"/>
      <c r="B461" s="50"/>
      <c r="C461" s="17"/>
      <c r="D461" s="17"/>
      <c r="E461" s="17"/>
      <c r="F461" s="17"/>
      <c r="G461" s="41"/>
      <c r="H461" s="42"/>
      <c r="I461" s="43"/>
    </row>
    <row r="462" spans="1:9" ht="18.75" x14ac:dyDescent="0.3">
      <c r="A462" s="17"/>
      <c r="B462" s="50"/>
      <c r="C462" s="17"/>
      <c r="D462" s="17"/>
      <c r="E462" s="17"/>
      <c r="F462" s="17"/>
      <c r="G462" s="41"/>
      <c r="H462" s="42"/>
      <c r="I462" s="43"/>
    </row>
    <row r="463" spans="1:9" ht="18.75" x14ac:dyDescent="0.3">
      <c r="A463" s="17"/>
      <c r="B463" s="50"/>
      <c r="C463" s="17"/>
      <c r="D463" s="17"/>
      <c r="E463" s="17"/>
      <c r="F463" s="17"/>
      <c r="G463" s="41"/>
      <c r="H463" s="42"/>
      <c r="I463" s="43"/>
    </row>
    <row r="464" spans="1:9" ht="18.75" x14ac:dyDescent="0.3">
      <c r="A464" s="17"/>
      <c r="B464" s="50"/>
      <c r="C464" s="17"/>
      <c r="D464" s="17"/>
      <c r="E464" s="17"/>
      <c r="F464" s="17"/>
      <c r="G464" s="41"/>
      <c r="H464" s="42"/>
      <c r="I464" s="43"/>
    </row>
    <row r="465" spans="1:9" ht="18.75" x14ac:dyDescent="0.3">
      <c r="A465" s="16"/>
      <c r="B465" s="51"/>
      <c r="C465" s="16"/>
      <c r="D465" s="16"/>
      <c r="E465" s="16"/>
      <c r="F465" s="16"/>
      <c r="G465" s="44"/>
      <c r="H465" s="45"/>
      <c r="I465" s="46"/>
    </row>
    <row r="466" spans="1:9" ht="18.75" x14ac:dyDescent="0.3">
      <c r="A466" s="16"/>
      <c r="B466" s="51"/>
      <c r="C466" s="16"/>
      <c r="D466" s="16"/>
      <c r="E466" s="16"/>
      <c r="F466" s="16"/>
      <c r="G466" s="44"/>
      <c r="H466" s="45"/>
      <c r="I466" s="46"/>
    </row>
    <row r="467" spans="1:9" ht="18.75" x14ac:dyDescent="0.3">
      <c r="A467" s="16"/>
      <c r="B467" s="51"/>
      <c r="C467" s="16"/>
      <c r="D467" s="16"/>
      <c r="E467" s="16"/>
      <c r="F467" s="16"/>
      <c r="G467" s="44"/>
      <c r="H467" s="45"/>
      <c r="I467" s="46"/>
    </row>
    <row r="468" spans="1:9" ht="18.75" x14ac:dyDescent="0.3">
      <c r="A468" s="16"/>
      <c r="B468" s="51"/>
      <c r="C468" s="16"/>
      <c r="D468" s="16"/>
      <c r="E468" s="16"/>
      <c r="F468" s="16"/>
      <c r="G468" s="44"/>
      <c r="H468" s="45"/>
      <c r="I468" s="46"/>
    </row>
    <row r="469" spans="1:9" ht="18.75" x14ac:dyDescent="0.3">
      <c r="A469" s="16"/>
      <c r="B469" s="51"/>
      <c r="C469" s="16"/>
      <c r="D469" s="16"/>
      <c r="E469" s="16"/>
      <c r="F469" s="16"/>
      <c r="G469" s="44"/>
      <c r="H469" s="45"/>
      <c r="I469" s="46"/>
    </row>
    <row r="470" spans="1:9" ht="18.75" x14ac:dyDescent="0.3">
      <c r="A470" s="16"/>
      <c r="B470" s="51"/>
      <c r="C470" s="16"/>
      <c r="D470" s="16"/>
      <c r="E470" s="16"/>
      <c r="F470" s="16"/>
      <c r="G470" s="44"/>
      <c r="H470" s="45"/>
      <c r="I470" s="46"/>
    </row>
    <row r="471" spans="1:9" ht="18.75" x14ac:dyDescent="0.3">
      <c r="A471" s="16"/>
      <c r="B471" s="51"/>
      <c r="C471" s="16"/>
      <c r="D471" s="16"/>
      <c r="E471" s="16"/>
      <c r="F471" s="16"/>
      <c r="G471" s="44"/>
      <c r="H471" s="45"/>
      <c r="I471" s="46"/>
    </row>
    <row r="472" spans="1:9" ht="18.75" x14ac:dyDescent="0.3">
      <c r="A472" s="16"/>
      <c r="B472" s="51"/>
      <c r="C472" s="16"/>
      <c r="D472" s="16"/>
      <c r="E472" s="16"/>
      <c r="F472" s="16"/>
      <c r="G472" s="44"/>
      <c r="H472" s="45"/>
      <c r="I472" s="46"/>
    </row>
  </sheetData>
  <autoFilter ref="C1:C472"/>
  <mergeCells count="1033">
    <mergeCell ref="A420:I420"/>
    <mergeCell ref="G379:G380"/>
    <mergeCell ref="I393:I394"/>
    <mergeCell ref="B310:B311"/>
    <mergeCell ref="C310:C311"/>
    <mergeCell ref="E317:E318"/>
    <mergeCell ref="F329:F333"/>
    <mergeCell ref="F341:F342"/>
    <mergeCell ref="C317:C318"/>
    <mergeCell ref="E319:E320"/>
    <mergeCell ref="F319:F320"/>
    <mergeCell ref="D334:D335"/>
    <mergeCell ref="B319:B320"/>
    <mergeCell ref="B302:B303"/>
    <mergeCell ref="E321:E323"/>
    <mergeCell ref="C297:C301"/>
    <mergeCell ref="D297:D301"/>
    <mergeCell ref="G377:G378"/>
    <mergeCell ref="I363:I367"/>
    <mergeCell ref="I377:I378"/>
    <mergeCell ref="G393:G394"/>
    <mergeCell ref="G375:G376"/>
    <mergeCell ref="G343:G344"/>
    <mergeCell ref="D381:D382"/>
    <mergeCell ref="C370:C371"/>
    <mergeCell ref="D370:D371"/>
    <mergeCell ref="A368:A369"/>
    <mergeCell ref="B348:B349"/>
    <mergeCell ref="C368:C369"/>
    <mergeCell ref="C348:C349"/>
    <mergeCell ref="C355:C357"/>
    <mergeCell ref="B355:B357"/>
    <mergeCell ref="I388:I389"/>
    <mergeCell ref="A218:A220"/>
    <mergeCell ref="B218:B220"/>
    <mergeCell ref="C218:C220"/>
    <mergeCell ref="D218:D220"/>
    <mergeCell ref="I336:I339"/>
    <mergeCell ref="H329:H333"/>
    <mergeCell ref="I341:I342"/>
    <mergeCell ref="A418:I418"/>
    <mergeCell ref="A419:I419"/>
    <mergeCell ref="G396:G397"/>
    <mergeCell ref="H396:H397"/>
    <mergeCell ref="I396:I397"/>
    <mergeCell ref="G321:G323"/>
    <mergeCell ref="H321:H323"/>
    <mergeCell ref="I321:I323"/>
    <mergeCell ref="I325:I326"/>
    <mergeCell ref="H386:H387"/>
    <mergeCell ref="H383:H384"/>
    <mergeCell ref="I383:I384"/>
    <mergeCell ref="G383:G384"/>
    <mergeCell ref="H390:H391"/>
    <mergeCell ref="H363:H367"/>
    <mergeCell ref="I370:I371"/>
    <mergeCell ref="D321:D323"/>
    <mergeCell ref="D379:D380"/>
    <mergeCell ref="A291:A293"/>
    <mergeCell ref="G390:G391"/>
    <mergeCell ref="F302:F303"/>
    <mergeCell ref="F305:F309"/>
    <mergeCell ref="H325:H326"/>
    <mergeCell ref="H127:H131"/>
    <mergeCell ref="G132:G133"/>
    <mergeCell ref="H132:H133"/>
    <mergeCell ref="F310:F311"/>
    <mergeCell ref="H149:H150"/>
    <mergeCell ref="F252:F257"/>
    <mergeCell ref="E252:E257"/>
    <mergeCell ref="F266:F272"/>
    <mergeCell ref="E179:E180"/>
    <mergeCell ref="G345:G346"/>
    <mergeCell ref="G368:G369"/>
    <mergeCell ref="G325:G326"/>
    <mergeCell ref="H393:H394"/>
    <mergeCell ref="H108:H109"/>
    <mergeCell ref="G103:G107"/>
    <mergeCell ref="H103:H107"/>
    <mergeCell ref="H98:H99"/>
    <mergeCell ref="G98:G99"/>
    <mergeCell ref="F386:F387"/>
    <mergeCell ref="E381:E382"/>
    <mergeCell ref="F381:F382"/>
    <mergeCell ref="E370:E371"/>
    <mergeCell ref="F370:F371"/>
    <mergeCell ref="E360:E361"/>
    <mergeCell ref="G370:G371"/>
    <mergeCell ref="E264:E265"/>
    <mergeCell ref="E237:E241"/>
    <mergeCell ref="A168:I168"/>
    <mergeCell ref="I317:I318"/>
    <mergeCell ref="I242:I243"/>
    <mergeCell ref="I209:I210"/>
    <mergeCell ref="I280:I284"/>
    <mergeCell ref="I134:I138"/>
    <mergeCell ref="F202:F203"/>
    <mergeCell ref="F204:F208"/>
    <mergeCell ref="F188:F189"/>
    <mergeCell ref="F181:F182"/>
    <mergeCell ref="C166:C167"/>
    <mergeCell ref="F312:F316"/>
    <mergeCell ref="E302:E303"/>
    <mergeCell ref="E310:E311"/>
    <mergeCell ref="F250:F251"/>
    <mergeCell ref="F273:F274"/>
    <mergeCell ref="F216:F217"/>
    <mergeCell ref="F218:F220"/>
    <mergeCell ref="F242:F246"/>
    <mergeCell ref="F177:F178"/>
    <mergeCell ref="H166:H167"/>
    <mergeCell ref="F247:F248"/>
    <mergeCell ref="E197:E201"/>
    <mergeCell ref="F230:F234"/>
    <mergeCell ref="G252:G254"/>
    <mergeCell ref="F287:F289"/>
    <mergeCell ref="F262:F263"/>
    <mergeCell ref="E273:E274"/>
    <mergeCell ref="H264:H265"/>
    <mergeCell ref="F195:F196"/>
    <mergeCell ref="E188:E189"/>
    <mergeCell ref="F235:F236"/>
    <mergeCell ref="F280:F284"/>
    <mergeCell ref="F285:F286"/>
    <mergeCell ref="F258:F261"/>
    <mergeCell ref="E166:E167"/>
    <mergeCell ref="H247:H248"/>
    <mergeCell ref="I132:I133"/>
    <mergeCell ref="G134:G138"/>
    <mergeCell ref="I122:I123"/>
    <mergeCell ref="I120:I121"/>
    <mergeCell ref="I108:I109"/>
    <mergeCell ref="I113:I118"/>
    <mergeCell ref="I103:I107"/>
    <mergeCell ref="I98:I99"/>
    <mergeCell ref="I386:I387"/>
    <mergeCell ref="F144:F148"/>
    <mergeCell ref="F159:F160"/>
    <mergeCell ref="F154:F158"/>
    <mergeCell ref="F172:F176"/>
    <mergeCell ref="G149:G150"/>
    <mergeCell ref="I139:I140"/>
    <mergeCell ref="I166:I167"/>
    <mergeCell ref="H204:H208"/>
    <mergeCell ref="H235:H236"/>
    <mergeCell ref="F334:F335"/>
    <mergeCell ref="F321:F323"/>
    <mergeCell ref="G363:G367"/>
    <mergeCell ref="F377:F378"/>
    <mergeCell ref="F379:F380"/>
    <mergeCell ref="G197:G201"/>
    <mergeCell ref="F355:F357"/>
    <mergeCell ref="F375:F376"/>
    <mergeCell ref="F368:F369"/>
    <mergeCell ref="I144:I148"/>
    <mergeCell ref="H159:H160"/>
    <mergeCell ref="I127:I131"/>
    <mergeCell ref="G120:G121"/>
    <mergeCell ref="G154:G158"/>
    <mergeCell ref="H134:H138"/>
    <mergeCell ref="G139:G140"/>
    <mergeCell ref="H139:H140"/>
    <mergeCell ref="G341:G342"/>
    <mergeCell ref="H341:H342"/>
    <mergeCell ref="E291:E293"/>
    <mergeCell ref="F291:F293"/>
    <mergeCell ref="F317:F318"/>
    <mergeCell ref="G183:G187"/>
    <mergeCell ref="G188:G189"/>
    <mergeCell ref="E262:E263"/>
    <mergeCell ref="E247:E248"/>
    <mergeCell ref="F264:F265"/>
    <mergeCell ref="H230:H234"/>
    <mergeCell ref="G287:G289"/>
    <mergeCell ref="G280:G284"/>
    <mergeCell ref="G285:G286"/>
    <mergeCell ref="H197:H201"/>
    <mergeCell ref="H252:H254"/>
    <mergeCell ref="H202:H203"/>
    <mergeCell ref="G278:G279"/>
    <mergeCell ref="E195:E196"/>
    <mergeCell ref="E297:E301"/>
    <mergeCell ref="E285:E286"/>
    <mergeCell ref="F275:F277"/>
    <mergeCell ref="C372:C374"/>
    <mergeCell ref="D372:D374"/>
    <mergeCell ref="E372:E374"/>
    <mergeCell ref="F372:F374"/>
    <mergeCell ref="D368:D369"/>
    <mergeCell ref="G386:G387"/>
    <mergeCell ref="I50:I51"/>
    <mergeCell ref="G96:G97"/>
    <mergeCell ref="H96:H97"/>
    <mergeCell ref="I96:I97"/>
    <mergeCell ref="G52:G53"/>
    <mergeCell ref="I31:I35"/>
    <mergeCell ref="I74:I75"/>
    <mergeCell ref="H74:H75"/>
    <mergeCell ref="G122:G123"/>
    <mergeCell ref="I52:I53"/>
    <mergeCell ref="B110:B112"/>
    <mergeCell ref="C154:C158"/>
    <mergeCell ref="C149:C150"/>
    <mergeCell ref="E169:E171"/>
    <mergeCell ref="F169:F171"/>
    <mergeCell ref="D169:D171"/>
    <mergeCell ref="F79:F80"/>
    <mergeCell ref="D108:D109"/>
    <mergeCell ref="D122:D123"/>
    <mergeCell ref="D98:D99"/>
    <mergeCell ref="C122:C123"/>
    <mergeCell ref="E110:E112"/>
    <mergeCell ref="F110:F112"/>
    <mergeCell ref="C204:C208"/>
    <mergeCell ref="D209:D210"/>
    <mergeCell ref="D204:D208"/>
    <mergeCell ref="A110:A112"/>
    <mergeCell ref="I79:I80"/>
    <mergeCell ref="A414:F417"/>
    <mergeCell ref="G302:G303"/>
    <mergeCell ref="H302:H303"/>
    <mergeCell ref="I302:I303"/>
    <mergeCell ref="G36:G37"/>
    <mergeCell ref="H36:H37"/>
    <mergeCell ref="I36:I37"/>
    <mergeCell ref="G46:G47"/>
    <mergeCell ref="H46:H47"/>
    <mergeCell ref="I46:I47"/>
    <mergeCell ref="C52:C53"/>
    <mergeCell ref="D52:D53"/>
    <mergeCell ref="F363:F367"/>
    <mergeCell ref="H48:H49"/>
    <mergeCell ref="I48:I49"/>
    <mergeCell ref="C379:C380"/>
    <mergeCell ref="C319:C320"/>
    <mergeCell ref="D386:D387"/>
    <mergeCell ref="E386:E387"/>
    <mergeCell ref="E159:E160"/>
    <mergeCell ref="F96:F97"/>
    <mergeCell ref="E127:E131"/>
    <mergeCell ref="F127:F131"/>
    <mergeCell ref="E132:E133"/>
    <mergeCell ref="D139:D140"/>
    <mergeCell ref="E139:E140"/>
    <mergeCell ref="F183:F187"/>
    <mergeCell ref="F161:F165"/>
    <mergeCell ref="F166:F167"/>
    <mergeCell ref="F179:F180"/>
    <mergeCell ref="A1:I1"/>
    <mergeCell ref="A2:I2"/>
    <mergeCell ref="A3:I3"/>
    <mergeCell ref="I12:I14"/>
    <mergeCell ref="G237:G238"/>
    <mergeCell ref="H237:H238"/>
    <mergeCell ref="I237:I238"/>
    <mergeCell ref="F122:F123"/>
    <mergeCell ref="F209:F210"/>
    <mergeCell ref="E216:E217"/>
    <mergeCell ref="G166:G167"/>
    <mergeCell ref="G161:G165"/>
    <mergeCell ref="G177:G178"/>
    <mergeCell ref="G172:G176"/>
    <mergeCell ref="E209:E210"/>
    <mergeCell ref="E149:E150"/>
    <mergeCell ref="C273:C274"/>
    <mergeCell ref="D5:D6"/>
    <mergeCell ref="E5:F5"/>
    <mergeCell ref="G5:I5"/>
    <mergeCell ref="A12:A14"/>
    <mergeCell ref="A15:A16"/>
    <mergeCell ref="A17:A19"/>
    <mergeCell ref="A41:A45"/>
    <mergeCell ref="A5:A6"/>
    <mergeCell ref="B5:B6"/>
    <mergeCell ref="C5:C6"/>
    <mergeCell ref="A46:A47"/>
    <mergeCell ref="A48:A49"/>
    <mergeCell ref="A52:A53"/>
    <mergeCell ref="A8:I8"/>
    <mergeCell ref="I15:I16"/>
    <mergeCell ref="B336:B340"/>
    <mergeCell ref="C336:C340"/>
    <mergeCell ref="C302:C303"/>
    <mergeCell ref="D291:D293"/>
    <mergeCell ref="D211:D214"/>
    <mergeCell ref="C266:C272"/>
    <mergeCell ref="C287:C289"/>
    <mergeCell ref="C280:C284"/>
    <mergeCell ref="D262:D263"/>
    <mergeCell ref="D235:D236"/>
    <mergeCell ref="B312:B316"/>
    <mergeCell ref="C312:C316"/>
    <mergeCell ref="D312:D316"/>
    <mergeCell ref="D336:D340"/>
    <mergeCell ref="E336:E340"/>
    <mergeCell ref="E218:E220"/>
    <mergeCell ref="D230:D234"/>
    <mergeCell ref="C237:C241"/>
    <mergeCell ref="B237:B241"/>
    <mergeCell ref="B223:B225"/>
    <mergeCell ref="B216:B217"/>
    <mergeCell ref="B235:B236"/>
    <mergeCell ref="C223:C225"/>
    <mergeCell ref="E287:E289"/>
    <mergeCell ref="D319:D320"/>
    <mergeCell ref="E275:E277"/>
    <mergeCell ref="D341:D342"/>
    <mergeCell ref="D329:D333"/>
    <mergeCell ref="C325:C326"/>
    <mergeCell ref="D325:D326"/>
    <mergeCell ref="E325:E326"/>
    <mergeCell ref="E341:E342"/>
    <mergeCell ref="E348:E349"/>
    <mergeCell ref="E329:E333"/>
    <mergeCell ref="D348:D349"/>
    <mergeCell ref="D343:D344"/>
    <mergeCell ref="E343:E344"/>
    <mergeCell ref="D375:D376"/>
    <mergeCell ref="E375:E376"/>
    <mergeCell ref="E363:E367"/>
    <mergeCell ref="D360:D361"/>
    <mergeCell ref="F343:F344"/>
    <mergeCell ref="C358:C359"/>
    <mergeCell ref="F325:F326"/>
    <mergeCell ref="F348:F349"/>
    <mergeCell ref="C341:C342"/>
    <mergeCell ref="F336:F340"/>
    <mergeCell ref="D345:D347"/>
    <mergeCell ref="E345:E347"/>
    <mergeCell ref="F345:F347"/>
    <mergeCell ref="F358:F359"/>
    <mergeCell ref="F360:F361"/>
    <mergeCell ref="D355:D357"/>
    <mergeCell ref="E355:E357"/>
    <mergeCell ref="D358:D359"/>
    <mergeCell ref="E358:E359"/>
    <mergeCell ref="C363:C367"/>
    <mergeCell ref="D363:D367"/>
    <mergeCell ref="A388:A389"/>
    <mergeCell ref="D400:D401"/>
    <mergeCell ref="E400:E401"/>
    <mergeCell ref="F400:F401"/>
    <mergeCell ref="C388:C389"/>
    <mergeCell ref="D388:D389"/>
    <mergeCell ref="E388:E389"/>
    <mergeCell ref="C398:C399"/>
    <mergeCell ref="D398:D399"/>
    <mergeCell ref="E398:E399"/>
    <mergeCell ref="F398:F399"/>
    <mergeCell ref="C390:C391"/>
    <mergeCell ref="D390:D391"/>
    <mergeCell ref="E390:E391"/>
    <mergeCell ref="F390:F391"/>
    <mergeCell ref="C396:C397"/>
    <mergeCell ref="D396:D397"/>
    <mergeCell ref="E396:E397"/>
    <mergeCell ref="F396:F397"/>
    <mergeCell ref="C400:C401"/>
    <mergeCell ref="F388:F389"/>
    <mergeCell ref="B400:B401"/>
    <mergeCell ref="B398:B399"/>
    <mergeCell ref="A396:A397"/>
    <mergeCell ref="B396:B397"/>
    <mergeCell ref="C360:C361"/>
    <mergeCell ref="A370:A371"/>
    <mergeCell ref="A377:A378"/>
    <mergeCell ref="A379:A380"/>
    <mergeCell ref="A358:A359"/>
    <mergeCell ref="A360:A361"/>
    <mergeCell ref="C377:C378"/>
    <mergeCell ref="B360:B361"/>
    <mergeCell ref="B368:B369"/>
    <mergeCell ref="B370:B371"/>
    <mergeCell ref="A372:A374"/>
    <mergeCell ref="B372:B374"/>
    <mergeCell ref="B379:B380"/>
    <mergeCell ref="B363:B367"/>
    <mergeCell ref="B258:B261"/>
    <mergeCell ref="C258:C261"/>
    <mergeCell ref="B280:B284"/>
    <mergeCell ref="A341:A342"/>
    <mergeCell ref="C305:C309"/>
    <mergeCell ref="C291:C293"/>
    <mergeCell ref="B375:B376"/>
    <mergeCell ref="C375:C376"/>
    <mergeCell ref="B358:B359"/>
    <mergeCell ref="A363:A367"/>
    <mergeCell ref="A375:A376"/>
    <mergeCell ref="A321:A323"/>
    <mergeCell ref="A325:A326"/>
    <mergeCell ref="B325:B326"/>
    <mergeCell ref="B317:B318"/>
    <mergeCell ref="B321:B323"/>
    <mergeCell ref="A336:A340"/>
    <mergeCell ref="B287:B289"/>
    <mergeCell ref="A343:A344"/>
    <mergeCell ref="A297:A301"/>
    <mergeCell ref="A302:A303"/>
    <mergeCell ref="A305:A309"/>
    <mergeCell ref="C202:C203"/>
    <mergeCell ref="B329:B333"/>
    <mergeCell ref="C329:C333"/>
    <mergeCell ref="C334:C335"/>
    <mergeCell ref="A38:A40"/>
    <mergeCell ref="B38:B40"/>
    <mergeCell ref="C120:C121"/>
    <mergeCell ref="A230:A234"/>
    <mergeCell ref="A235:A236"/>
    <mergeCell ref="B124:B126"/>
    <mergeCell ref="A287:A289"/>
    <mergeCell ref="A258:A261"/>
    <mergeCell ref="A242:A246"/>
    <mergeCell ref="B62:B63"/>
    <mergeCell ref="C62:C63"/>
    <mergeCell ref="B57:B61"/>
    <mergeCell ref="A76:A78"/>
    <mergeCell ref="B76:B78"/>
    <mergeCell ref="C76:C78"/>
    <mergeCell ref="A57:A61"/>
    <mergeCell ref="A67:A73"/>
    <mergeCell ref="A96:A97"/>
    <mergeCell ref="B211:B214"/>
    <mergeCell ref="C211:C214"/>
    <mergeCell ref="B103:B107"/>
    <mergeCell ref="B166:B167"/>
    <mergeCell ref="B177:B178"/>
    <mergeCell ref="B144:B148"/>
    <mergeCell ref="A179:A180"/>
    <mergeCell ref="A209:A210"/>
    <mergeCell ref="A216:A217"/>
    <mergeCell ref="B190:B194"/>
    <mergeCell ref="F190:F194"/>
    <mergeCell ref="F197:F201"/>
    <mergeCell ref="C216:C217"/>
    <mergeCell ref="H172:H176"/>
    <mergeCell ref="E144:E148"/>
    <mergeCell ref="H50:H51"/>
    <mergeCell ref="G108:G109"/>
    <mergeCell ref="A127:A131"/>
    <mergeCell ref="A139:A140"/>
    <mergeCell ref="A197:A201"/>
    <mergeCell ref="A202:A203"/>
    <mergeCell ref="H154:H158"/>
    <mergeCell ref="G159:G160"/>
    <mergeCell ref="H79:H80"/>
    <mergeCell ref="G79:G80"/>
    <mergeCell ref="C110:C112"/>
    <mergeCell ref="D110:D112"/>
    <mergeCell ref="A64:A66"/>
    <mergeCell ref="B64:B66"/>
    <mergeCell ref="B120:B121"/>
    <mergeCell ref="E50:E51"/>
    <mergeCell ref="B67:B73"/>
    <mergeCell ref="F76:F78"/>
    <mergeCell ref="G113:G118"/>
    <mergeCell ref="H113:H118"/>
    <mergeCell ref="F98:F99"/>
    <mergeCell ref="H52:H53"/>
    <mergeCell ref="G67:G71"/>
    <mergeCell ref="C181:C182"/>
    <mergeCell ref="C172:C176"/>
    <mergeCell ref="D183:D187"/>
    <mergeCell ref="B204:B208"/>
    <mergeCell ref="I41:I45"/>
    <mergeCell ref="I57:I61"/>
    <mergeCell ref="H67:H71"/>
    <mergeCell ref="I67:I71"/>
    <mergeCell ref="F67:F73"/>
    <mergeCell ref="C79:C80"/>
    <mergeCell ref="D79:D80"/>
    <mergeCell ref="E79:E80"/>
    <mergeCell ref="F74:F75"/>
    <mergeCell ref="B127:B131"/>
    <mergeCell ref="C127:C131"/>
    <mergeCell ref="H122:H123"/>
    <mergeCell ref="I154:I158"/>
    <mergeCell ref="G48:G49"/>
    <mergeCell ref="G74:G75"/>
    <mergeCell ref="F50:F51"/>
    <mergeCell ref="C57:C61"/>
    <mergeCell ref="D57:D61"/>
    <mergeCell ref="D54:D56"/>
    <mergeCell ref="E54:E56"/>
    <mergeCell ref="F54:F56"/>
    <mergeCell ref="E96:E97"/>
    <mergeCell ref="B113:B119"/>
    <mergeCell ref="G50:G51"/>
    <mergeCell ref="E202:E203"/>
    <mergeCell ref="I159:I160"/>
    <mergeCell ref="I149:I150"/>
    <mergeCell ref="I62:I63"/>
    <mergeCell ref="B74:B75"/>
    <mergeCell ref="C132:C133"/>
    <mergeCell ref="D161:D165"/>
    <mergeCell ref="D100:D102"/>
    <mergeCell ref="A98:A99"/>
    <mergeCell ref="A103:A107"/>
    <mergeCell ref="D124:D126"/>
    <mergeCell ref="B181:B182"/>
    <mergeCell ref="B134:B138"/>
    <mergeCell ref="C144:C148"/>
    <mergeCell ref="A132:A133"/>
    <mergeCell ref="D188:D189"/>
    <mergeCell ref="F211:F214"/>
    <mergeCell ref="F237:F241"/>
    <mergeCell ref="A169:A171"/>
    <mergeCell ref="B169:B171"/>
    <mergeCell ref="C169:C171"/>
    <mergeCell ref="A177:A178"/>
    <mergeCell ref="A183:A187"/>
    <mergeCell ref="B195:B196"/>
    <mergeCell ref="B149:B150"/>
    <mergeCell ref="C159:C160"/>
    <mergeCell ref="D159:D160"/>
    <mergeCell ref="D154:D158"/>
    <mergeCell ref="B197:B201"/>
    <mergeCell ref="A161:A165"/>
    <mergeCell ref="A166:A167"/>
    <mergeCell ref="A154:A158"/>
    <mergeCell ref="A159:A160"/>
    <mergeCell ref="A149:A150"/>
    <mergeCell ref="B230:B234"/>
    <mergeCell ref="C197:C201"/>
    <mergeCell ref="B172:B176"/>
    <mergeCell ref="E154:E158"/>
    <mergeCell ref="A54:A56"/>
    <mergeCell ref="B17:B19"/>
    <mergeCell ref="F21:F23"/>
    <mergeCell ref="B28:B29"/>
    <mergeCell ref="C28:C29"/>
    <mergeCell ref="D28:D29"/>
    <mergeCell ref="C48:C49"/>
    <mergeCell ref="D48:D49"/>
    <mergeCell ref="B21:B23"/>
    <mergeCell ref="B31:B35"/>
    <mergeCell ref="E93:E95"/>
    <mergeCell ref="D149:D150"/>
    <mergeCell ref="E161:E165"/>
    <mergeCell ref="B96:B97"/>
    <mergeCell ref="D166:D167"/>
    <mergeCell ref="C64:C66"/>
    <mergeCell ref="E108:E109"/>
    <mergeCell ref="C67:C73"/>
    <mergeCell ref="F38:F40"/>
    <mergeCell ref="E52:E53"/>
    <mergeCell ref="B52:B53"/>
    <mergeCell ref="A113:A119"/>
    <mergeCell ref="A21:A23"/>
    <mergeCell ref="A28:A29"/>
    <mergeCell ref="A25:A27"/>
    <mergeCell ref="D62:D63"/>
    <mergeCell ref="B93:B95"/>
    <mergeCell ref="C93:C95"/>
    <mergeCell ref="D172:D176"/>
    <mergeCell ref="B54:B56"/>
    <mergeCell ref="C161:C165"/>
    <mergeCell ref="C141:C143"/>
    <mergeCell ref="D93:D95"/>
    <mergeCell ref="E62:E63"/>
    <mergeCell ref="B122:B123"/>
    <mergeCell ref="C139:C140"/>
    <mergeCell ref="E120:E121"/>
    <mergeCell ref="F120:F121"/>
    <mergeCell ref="G62:G63"/>
    <mergeCell ref="E134:E138"/>
    <mergeCell ref="F134:F138"/>
    <mergeCell ref="E122:E123"/>
    <mergeCell ref="D144:D148"/>
    <mergeCell ref="C124:C126"/>
    <mergeCell ref="A100:A102"/>
    <mergeCell ref="A62:A63"/>
    <mergeCell ref="A134:A138"/>
    <mergeCell ref="A144:A148"/>
    <mergeCell ref="B132:B133"/>
    <mergeCell ref="F124:F126"/>
    <mergeCell ref="E124:E126"/>
    <mergeCell ref="E141:E143"/>
    <mergeCell ref="F141:F143"/>
    <mergeCell ref="D83:D85"/>
    <mergeCell ref="F139:F140"/>
    <mergeCell ref="F149:F150"/>
    <mergeCell ref="B161:B165"/>
    <mergeCell ref="A93:A95"/>
    <mergeCell ref="F93:F95"/>
    <mergeCell ref="C96:C97"/>
    <mergeCell ref="A108:A109"/>
    <mergeCell ref="D141:D143"/>
    <mergeCell ref="D21:D23"/>
    <mergeCell ref="F25:F27"/>
    <mergeCell ref="E25:E27"/>
    <mergeCell ref="D25:D27"/>
    <mergeCell ref="C25:C27"/>
    <mergeCell ref="C17:C19"/>
    <mergeCell ref="H31:H35"/>
    <mergeCell ref="H41:H45"/>
    <mergeCell ref="E31:E35"/>
    <mergeCell ref="F31:F35"/>
    <mergeCell ref="G15:G16"/>
    <mergeCell ref="H28:H29"/>
    <mergeCell ref="A141:A143"/>
    <mergeCell ref="B141:B143"/>
    <mergeCell ref="G57:G61"/>
    <mergeCell ref="C74:C75"/>
    <mergeCell ref="H57:H61"/>
    <mergeCell ref="A120:A121"/>
    <mergeCell ref="A122:A123"/>
    <mergeCell ref="A124:A126"/>
    <mergeCell ref="F52:F53"/>
    <mergeCell ref="E57:E61"/>
    <mergeCell ref="E100:E102"/>
    <mergeCell ref="A79:A80"/>
    <mergeCell ref="A74:A75"/>
    <mergeCell ref="D113:D119"/>
    <mergeCell ref="E113:E118"/>
    <mergeCell ref="F113:F118"/>
    <mergeCell ref="D120:D121"/>
    <mergeCell ref="C113:C119"/>
    <mergeCell ref="H120:H121"/>
    <mergeCell ref="H62:H63"/>
    <mergeCell ref="C54:C56"/>
    <mergeCell ref="C100:C102"/>
    <mergeCell ref="E76:E78"/>
    <mergeCell ref="F108:F109"/>
    <mergeCell ref="E103:E107"/>
    <mergeCell ref="F103:F107"/>
    <mergeCell ref="F132:F133"/>
    <mergeCell ref="C46:C47"/>
    <mergeCell ref="D46:D47"/>
    <mergeCell ref="G31:G35"/>
    <mergeCell ref="B25:B27"/>
    <mergeCell ref="H12:H14"/>
    <mergeCell ref="G12:G14"/>
    <mergeCell ref="F17:F19"/>
    <mergeCell ref="D12:D14"/>
    <mergeCell ref="E12:E14"/>
    <mergeCell ref="F12:F14"/>
    <mergeCell ref="C15:C16"/>
    <mergeCell ref="D15:D16"/>
    <mergeCell ref="E15:E16"/>
    <mergeCell ref="D17:D19"/>
    <mergeCell ref="E17:E19"/>
    <mergeCell ref="C21:C23"/>
    <mergeCell ref="G28:G29"/>
    <mergeCell ref="G41:G45"/>
    <mergeCell ref="H15:H16"/>
    <mergeCell ref="C38:C40"/>
    <mergeCell ref="D38:D40"/>
    <mergeCell ref="E38:E40"/>
    <mergeCell ref="E28:E29"/>
    <mergeCell ref="F28:F29"/>
    <mergeCell ref="E64:E66"/>
    <mergeCell ref="F64:F66"/>
    <mergeCell ref="E67:E73"/>
    <mergeCell ref="E250:E251"/>
    <mergeCell ref="G204:G208"/>
    <mergeCell ref="G262:G263"/>
    <mergeCell ref="G264:G265"/>
    <mergeCell ref="E172:E176"/>
    <mergeCell ref="E181:E182"/>
    <mergeCell ref="E74:E75"/>
    <mergeCell ref="F83:F85"/>
    <mergeCell ref="E83:E85"/>
    <mergeCell ref="A172:A176"/>
    <mergeCell ref="C177:C178"/>
    <mergeCell ref="B159:B160"/>
    <mergeCell ref="B154:B158"/>
    <mergeCell ref="B15:B16"/>
    <mergeCell ref="E21:E23"/>
    <mergeCell ref="B48:B49"/>
    <mergeCell ref="C235:C236"/>
    <mergeCell ref="C230:C234"/>
    <mergeCell ref="C250:C251"/>
    <mergeCell ref="C209:C210"/>
    <mergeCell ref="C247:C248"/>
    <mergeCell ref="C179:C180"/>
    <mergeCell ref="D197:D201"/>
    <mergeCell ref="D132:D133"/>
    <mergeCell ref="E204:E208"/>
    <mergeCell ref="B98:B99"/>
    <mergeCell ref="D76:D78"/>
    <mergeCell ref="C134:C138"/>
    <mergeCell ref="B139:B140"/>
    <mergeCell ref="A211:A214"/>
    <mergeCell ref="I319:I320"/>
    <mergeCell ref="D305:D309"/>
    <mergeCell ref="E305:E309"/>
    <mergeCell ref="F297:F301"/>
    <mergeCell ref="A266:A272"/>
    <mergeCell ref="G329:G333"/>
    <mergeCell ref="F223:F225"/>
    <mergeCell ref="F278:F279"/>
    <mergeCell ref="G273:G274"/>
    <mergeCell ref="G266:G270"/>
    <mergeCell ref="D273:D274"/>
    <mergeCell ref="D266:D272"/>
    <mergeCell ref="C262:C263"/>
    <mergeCell ref="C242:C246"/>
    <mergeCell ref="D280:D284"/>
    <mergeCell ref="B266:B272"/>
    <mergeCell ref="B264:B265"/>
    <mergeCell ref="B273:B274"/>
    <mergeCell ref="D264:D265"/>
    <mergeCell ref="A329:A333"/>
    <mergeCell ref="I250:I251"/>
    <mergeCell ref="H278:H279"/>
    <mergeCell ref="A223:A225"/>
    <mergeCell ref="D237:D241"/>
    <mergeCell ref="D285:D286"/>
    <mergeCell ref="A280:A284"/>
    <mergeCell ref="C321:C323"/>
    <mergeCell ref="D287:D289"/>
    <mergeCell ref="E235:E236"/>
    <mergeCell ref="E266:E272"/>
    <mergeCell ref="E230:E234"/>
    <mergeCell ref="E280:E284"/>
    <mergeCell ref="D181:D182"/>
    <mergeCell ref="D177:D178"/>
    <mergeCell ref="E177:E178"/>
    <mergeCell ref="B183:B187"/>
    <mergeCell ref="C183:C187"/>
    <mergeCell ref="D223:D225"/>
    <mergeCell ref="H334:H335"/>
    <mergeCell ref="A252:A257"/>
    <mergeCell ref="A237:A241"/>
    <mergeCell ref="E223:E225"/>
    <mergeCell ref="D242:D246"/>
    <mergeCell ref="E242:E246"/>
    <mergeCell ref="B250:B251"/>
    <mergeCell ref="B247:B248"/>
    <mergeCell ref="H319:H320"/>
    <mergeCell ref="G181:G182"/>
    <mergeCell ref="G190:G194"/>
    <mergeCell ref="G195:G196"/>
    <mergeCell ref="G202:G203"/>
    <mergeCell ref="A181:A182"/>
    <mergeCell ref="B202:B203"/>
    <mergeCell ref="D179:D180"/>
    <mergeCell ref="B179:B180"/>
    <mergeCell ref="D202:D203"/>
    <mergeCell ref="D195:D196"/>
    <mergeCell ref="C195:C196"/>
    <mergeCell ref="A188:A189"/>
    <mergeCell ref="A190:A194"/>
    <mergeCell ref="A195:A196"/>
    <mergeCell ref="H266:H270"/>
    <mergeCell ref="G216:G217"/>
    <mergeCell ref="H209:H210"/>
    <mergeCell ref="H351:H352"/>
    <mergeCell ref="H287:H289"/>
    <mergeCell ref="H336:H339"/>
    <mergeCell ref="G319:G320"/>
    <mergeCell ref="G334:G335"/>
    <mergeCell ref="I305:I309"/>
    <mergeCell ref="H262:H263"/>
    <mergeCell ref="I264:I265"/>
    <mergeCell ref="G348:G349"/>
    <mergeCell ref="H348:H349"/>
    <mergeCell ref="I348:I349"/>
    <mergeCell ref="I310:I311"/>
    <mergeCell ref="G351:G352"/>
    <mergeCell ref="A350:I350"/>
    <mergeCell ref="A351:A354"/>
    <mergeCell ref="G336:G339"/>
    <mergeCell ref="D310:D311"/>
    <mergeCell ref="I334:I335"/>
    <mergeCell ref="G312:G314"/>
    <mergeCell ref="A310:A311"/>
    <mergeCell ref="B278:B279"/>
    <mergeCell ref="B334:B335"/>
    <mergeCell ref="B341:B342"/>
    <mergeCell ref="I312:I314"/>
    <mergeCell ref="G317:G318"/>
    <mergeCell ref="H317:H318"/>
    <mergeCell ref="A348:A349"/>
    <mergeCell ref="A345:A347"/>
    <mergeCell ref="B345:B347"/>
    <mergeCell ref="C345:C347"/>
    <mergeCell ref="D302:D303"/>
    <mergeCell ref="A319:A320"/>
    <mergeCell ref="I181:I182"/>
    <mergeCell ref="I195:I196"/>
    <mergeCell ref="I266:I270"/>
    <mergeCell ref="I190:I194"/>
    <mergeCell ref="I204:I208"/>
    <mergeCell ref="I230:I234"/>
    <mergeCell ref="I197:I201"/>
    <mergeCell ref="H190:H194"/>
    <mergeCell ref="I252:I254"/>
    <mergeCell ref="H195:H196"/>
    <mergeCell ref="H188:H189"/>
    <mergeCell ref="G297:G301"/>
    <mergeCell ref="G310:G311"/>
    <mergeCell ref="G235:G236"/>
    <mergeCell ref="G230:G234"/>
    <mergeCell ref="H310:H311"/>
    <mergeCell ref="I216:I217"/>
    <mergeCell ref="I262:I263"/>
    <mergeCell ref="H181:H182"/>
    <mergeCell ref="G250:G251"/>
    <mergeCell ref="G242:G243"/>
    <mergeCell ref="H285:H286"/>
    <mergeCell ref="I247:I248"/>
    <mergeCell ref="I278:I279"/>
    <mergeCell ref="I235:I236"/>
    <mergeCell ref="G209:G210"/>
    <mergeCell ref="I285:I286"/>
    <mergeCell ref="H250:H251"/>
    <mergeCell ref="H242:H243"/>
    <mergeCell ref="H273:H274"/>
    <mergeCell ref="E98:E99"/>
    <mergeCell ref="B108:B109"/>
    <mergeCell ref="C108:C109"/>
    <mergeCell ref="H216:H217"/>
    <mergeCell ref="H280:H284"/>
    <mergeCell ref="H345:H346"/>
    <mergeCell ref="I345:I346"/>
    <mergeCell ref="I183:I187"/>
    <mergeCell ref="I287:I289"/>
    <mergeCell ref="H183:H187"/>
    <mergeCell ref="D252:D257"/>
    <mergeCell ref="C252:C257"/>
    <mergeCell ref="B252:B257"/>
    <mergeCell ref="I329:I333"/>
    <mergeCell ref="I273:I274"/>
    <mergeCell ref="H297:H301"/>
    <mergeCell ref="G305:G309"/>
    <mergeCell ref="H305:H309"/>
    <mergeCell ref="I202:I203"/>
    <mergeCell ref="I343:I344"/>
    <mergeCell ref="G247:G248"/>
    <mergeCell ref="E183:E187"/>
    <mergeCell ref="B343:B344"/>
    <mergeCell ref="C343:C344"/>
    <mergeCell ref="B305:B309"/>
    <mergeCell ref="B291:B293"/>
    <mergeCell ref="E312:E316"/>
    <mergeCell ref="D247:D248"/>
    <mergeCell ref="B297:B301"/>
    <mergeCell ref="C285:C286"/>
    <mergeCell ref="C264:C265"/>
    <mergeCell ref="D278:D279"/>
    <mergeCell ref="I161:I165"/>
    <mergeCell ref="H161:H165"/>
    <mergeCell ref="G144:G148"/>
    <mergeCell ref="H312:H314"/>
    <mergeCell ref="C188:C189"/>
    <mergeCell ref="A9:A11"/>
    <mergeCell ref="B9:B11"/>
    <mergeCell ref="C9:C11"/>
    <mergeCell ref="D9:D11"/>
    <mergeCell ref="E9:E11"/>
    <mergeCell ref="F9:F11"/>
    <mergeCell ref="B79:B80"/>
    <mergeCell ref="E46:E47"/>
    <mergeCell ref="F46:F47"/>
    <mergeCell ref="D67:D73"/>
    <mergeCell ref="F57:F61"/>
    <mergeCell ref="D64:D66"/>
    <mergeCell ref="I172:I176"/>
    <mergeCell ref="I177:I178"/>
    <mergeCell ref="H177:H178"/>
    <mergeCell ref="I188:I189"/>
    <mergeCell ref="G179:G180"/>
    <mergeCell ref="H179:H180"/>
    <mergeCell ref="I179:I180"/>
    <mergeCell ref="B12:B14"/>
    <mergeCell ref="F15:F16"/>
    <mergeCell ref="C12:C14"/>
    <mergeCell ref="D31:D35"/>
    <mergeCell ref="C103:C107"/>
    <mergeCell ref="D96:D97"/>
    <mergeCell ref="D103:D107"/>
    <mergeCell ref="D74:D75"/>
    <mergeCell ref="K399:N401"/>
    <mergeCell ref="A31:A35"/>
    <mergeCell ref="A36:A37"/>
    <mergeCell ref="C31:C35"/>
    <mergeCell ref="D36:D37"/>
    <mergeCell ref="E36:E37"/>
    <mergeCell ref="F36:F37"/>
    <mergeCell ref="F62:F63"/>
    <mergeCell ref="C36:C37"/>
    <mergeCell ref="B36:B37"/>
    <mergeCell ref="B41:B45"/>
    <mergeCell ref="D41:D45"/>
    <mergeCell ref="E41:E45"/>
    <mergeCell ref="F41:F45"/>
    <mergeCell ref="B46:B47"/>
    <mergeCell ref="E48:E49"/>
    <mergeCell ref="F48:F49"/>
    <mergeCell ref="B50:B51"/>
    <mergeCell ref="C50:C51"/>
    <mergeCell ref="D127:D131"/>
    <mergeCell ref="D134:D138"/>
    <mergeCell ref="D50:D51"/>
    <mergeCell ref="A50:A51"/>
    <mergeCell ref="C41:C45"/>
    <mergeCell ref="B100:B102"/>
    <mergeCell ref="F100:F102"/>
    <mergeCell ref="C98:C99"/>
    <mergeCell ref="G127:G131"/>
    <mergeCell ref="H144:H148"/>
    <mergeCell ref="H370:H371"/>
    <mergeCell ref="A390:A391"/>
    <mergeCell ref="B388:B389"/>
    <mergeCell ref="B188:B189"/>
    <mergeCell ref="A317:A318"/>
    <mergeCell ref="D317:D318"/>
    <mergeCell ref="E190:E194"/>
    <mergeCell ref="D250:D251"/>
    <mergeCell ref="E334:E335"/>
    <mergeCell ref="A204:A208"/>
    <mergeCell ref="B285:B286"/>
    <mergeCell ref="C278:C279"/>
    <mergeCell ref="A285:A286"/>
    <mergeCell ref="A247:A248"/>
    <mergeCell ref="A250:A251"/>
    <mergeCell ref="A262:A263"/>
    <mergeCell ref="A264:A265"/>
    <mergeCell ref="A273:A274"/>
    <mergeCell ref="A278:A279"/>
    <mergeCell ref="A334:A335"/>
    <mergeCell ref="A312:A316"/>
    <mergeCell ref="D216:D217"/>
    <mergeCell ref="C190:C194"/>
    <mergeCell ref="E211:E214"/>
    <mergeCell ref="E278:E279"/>
    <mergeCell ref="E258:E261"/>
    <mergeCell ref="B242:B246"/>
    <mergeCell ref="B262:B263"/>
    <mergeCell ref="D258:D261"/>
    <mergeCell ref="B209:B210"/>
    <mergeCell ref="D190:D194"/>
    <mergeCell ref="D275:D277"/>
    <mergeCell ref="B275:B277"/>
    <mergeCell ref="C275:C277"/>
    <mergeCell ref="A275:A277"/>
    <mergeCell ref="H400:H401"/>
    <mergeCell ref="I400:I401"/>
    <mergeCell ref="G398:G399"/>
    <mergeCell ref="A386:A387"/>
    <mergeCell ref="B386:B387"/>
    <mergeCell ref="I379:I380"/>
    <mergeCell ref="G381:G382"/>
    <mergeCell ref="F383:F385"/>
    <mergeCell ref="A393:A395"/>
    <mergeCell ref="B393:B395"/>
    <mergeCell ref="C393:C395"/>
    <mergeCell ref="D393:D395"/>
    <mergeCell ref="E393:E395"/>
    <mergeCell ref="F393:F395"/>
    <mergeCell ref="H368:H369"/>
    <mergeCell ref="H381:H382"/>
    <mergeCell ref="I381:I382"/>
    <mergeCell ref="G388:G389"/>
    <mergeCell ref="H388:H389"/>
    <mergeCell ref="B381:B382"/>
    <mergeCell ref="G372:G373"/>
    <mergeCell ref="E368:E369"/>
    <mergeCell ref="H377:H378"/>
    <mergeCell ref="E379:E380"/>
    <mergeCell ref="H379:H380"/>
    <mergeCell ref="A381:A382"/>
    <mergeCell ref="B383:B385"/>
    <mergeCell ref="C383:C385"/>
    <mergeCell ref="D383:D385"/>
    <mergeCell ref="D377:D378"/>
    <mergeCell ref="A383:A385"/>
    <mergeCell ref="I390:I391"/>
    <mergeCell ref="D410:D411"/>
    <mergeCell ref="E410:E411"/>
    <mergeCell ref="F410:F411"/>
    <mergeCell ref="I351:I352"/>
    <mergeCell ref="A355:A357"/>
    <mergeCell ref="H372:H373"/>
    <mergeCell ref="I372:I373"/>
    <mergeCell ref="H375:H376"/>
    <mergeCell ref="H343:H344"/>
    <mergeCell ref="I375:I376"/>
    <mergeCell ref="I368:I369"/>
    <mergeCell ref="G358:G359"/>
    <mergeCell ref="A402:I402"/>
    <mergeCell ref="A403:A404"/>
    <mergeCell ref="B403:B404"/>
    <mergeCell ref="C403:C404"/>
    <mergeCell ref="D403:D404"/>
    <mergeCell ref="E403:E404"/>
    <mergeCell ref="F403:F404"/>
    <mergeCell ref="I360:I361"/>
    <mergeCell ref="G360:G361"/>
    <mergeCell ref="H360:H361"/>
    <mergeCell ref="B351:B354"/>
    <mergeCell ref="C351:C354"/>
    <mergeCell ref="D351:D354"/>
    <mergeCell ref="E351:E354"/>
    <mergeCell ref="F351:F354"/>
    <mergeCell ref="A398:A399"/>
    <mergeCell ref="A400:A401"/>
    <mergeCell ref="B390:B391"/>
    <mergeCell ref="C381:C382"/>
    <mergeCell ref="G400:G401"/>
    <mergeCell ref="A83:A85"/>
    <mergeCell ref="B83:B85"/>
    <mergeCell ref="C83:C85"/>
    <mergeCell ref="H398:H399"/>
    <mergeCell ref="I398:I399"/>
    <mergeCell ref="H358:H359"/>
    <mergeCell ref="I358:I359"/>
    <mergeCell ref="B377:B378"/>
    <mergeCell ref="E383:E385"/>
    <mergeCell ref="E377:E378"/>
    <mergeCell ref="C386:C387"/>
    <mergeCell ref="A412:A413"/>
    <mergeCell ref="B412:B413"/>
    <mergeCell ref="C412:C413"/>
    <mergeCell ref="D412:D413"/>
    <mergeCell ref="E412:E413"/>
    <mergeCell ref="F412:F413"/>
    <mergeCell ref="A405:A406"/>
    <mergeCell ref="B405:B406"/>
    <mergeCell ref="C405:C406"/>
    <mergeCell ref="D405:D406"/>
    <mergeCell ref="E405:E406"/>
    <mergeCell ref="F405:F406"/>
    <mergeCell ref="A407:A409"/>
    <mergeCell ref="B407:B409"/>
    <mergeCell ref="C407:C409"/>
    <mergeCell ref="D407:D409"/>
    <mergeCell ref="E407:E409"/>
    <mergeCell ref="F407:F409"/>
    <mergeCell ref="A410:A411"/>
    <mergeCell ref="B410:B411"/>
    <mergeCell ref="C410:C411"/>
  </mergeCells>
  <hyperlinks>
    <hyperlink ref="B297" r:id="rId1" display="consultantplus://offline/ref=4D5A3643E40CC6DD2B6EFE298F2ACDA9F785B454396F5C7E29B0682957A23C10EC1680831A3B3B43529CDA5B276803K"/>
  </hyperlinks>
  <printOptions horizontalCentered="1"/>
  <pageMargins left="0.70866141732283472" right="0" top="0.15748031496062992" bottom="0.39370078740157483" header="0.31496062992125984" footer="0.31496062992125984"/>
  <pageSetup paperSize="9" scale="4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view="pageBreakPreview" zoomScale="85" zoomScaleNormal="100" zoomScaleSheetLayoutView="85" workbookViewId="0">
      <selection activeCell="A103" sqref="A103:A107"/>
    </sheetView>
  </sheetViews>
  <sheetFormatPr defaultRowHeight="15" x14ac:dyDescent="0.25"/>
  <cols>
    <col min="1" max="1" width="24" customWidth="1"/>
    <col min="2" max="2" width="14.5703125" customWidth="1"/>
    <col min="3" max="3" width="22.85546875" customWidth="1"/>
    <col min="4" max="4" width="11.85546875" customWidth="1"/>
    <col min="5" max="5" width="11.5703125" customWidth="1"/>
    <col min="6" max="6" width="12.7109375" customWidth="1"/>
    <col min="7" max="7" width="16.28515625" customWidth="1"/>
  </cols>
  <sheetData>
    <row r="1" spans="1:7" ht="54.75" customHeight="1" thickBot="1" x14ac:dyDescent="0.3">
      <c r="A1" s="321" t="s">
        <v>135</v>
      </c>
      <c r="B1" s="321" t="s">
        <v>2</v>
      </c>
      <c r="C1" s="321" t="s">
        <v>136</v>
      </c>
      <c r="D1" s="321" t="s">
        <v>137</v>
      </c>
      <c r="E1" s="321" t="s">
        <v>138</v>
      </c>
      <c r="F1" s="323" t="s">
        <v>139</v>
      </c>
      <c r="G1" s="324"/>
    </row>
    <row r="2" spans="1:7" ht="45.75" thickBot="1" x14ac:dyDescent="0.3">
      <c r="A2" s="322"/>
      <c r="B2" s="322"/>
      <c r="C2" s="322"/>
      <c r="D2" s="322"/>
      <c r="E2" s="322"/>
      <c r="F2" s="22" t="s">
        <v>140</v>
      </c>
      <c r="G2" s="22" t="s">
        <v>141</v>
      </c>
    </row>
    <row r="3" spans="1:7" ht="15.75" thickBot="1" x14ac:dyDescent="0.3">
      <c r="A3" s="23">
        <v>1</v>
      </c>
      <c r="B3" s="22">
        <v>2</v>
      </c>
      <c r="C3" s="22">
        <v>3</v>
      </c>
      <c r="D3" s="22">
        <v>4</v>
      </c>
      <c r="E3" s="22">
        <v>5</v>
      </c>
      <c r="F3" s="22">
        <v>6</v>
      </c>
      <c r="G3" s="22">
        <v>7</v>
      </c>
    </row>
    <row r="4" spans="1:7" ht="32.25" customHeight="1" thickBot="1" x14ac:dyDescent="0.3">
      <c r="A4" s="312" t="s">
        <v>9</v>
      </c>
      <c r="B4" s="315" t="s">
        <v>142</v>
      </c>
      <c r="C4" s="26" t="s">
        <v>143</v>
      </c>
      <c r="D4" s="318">
        <v>44562</v>
      </c>
      <c r="E4" s="318">
        <v>44926</v>
      </c>
      <c r="F4" s="29" t="s">
        <v>12</v>
      </c>
      <c r="G4" s="30">
        <v>2841697.7</v>
      </c>
    </row>
    <row r="5" spans="1:7" ht="45" customHeight="1" thickBot="1" x14ac:dyDescent="0.3">
      <c r="A5" s="313"/>
      <c r="B5" s="316"/>
      <c r="C5" s="26" t="s">
        <v>144</v>
      </c>
      <c r="D5" s="319"/>
      <c r="E5" s="319"/>
      <c r="F5" s="29" t="s">
        <v>13</v>
      </c>
      <c r="G5" s="22" t="s">
        <v>74</v>
      </c>
    </row>
    <row r="6" spans="1:7" ht="15.75" thickBot="1" x14ac:dyDescent="0.3">
      <c r="A6" s="313"/>
      <c r="B6" s="316"/>
      <c r="C6" s="27"/>
      <c r="D6" s="319"/>
      <c r="E6" s="319"/>
      <c r="F6" s="29" t="s">
        <v>14</v>
      </c>
      <c r="G6" s="30">
        <v>2454402.2999999998</v>
      </c>
    </row>
    <row r="7" spans="1:7" ht="15.75" thickBot="1" x14ac:dyDescent="0.3">
      <c r="A7" s="313"/>
      <c r="B7" s="316"/>
      <c r="C7" s="27"/>
      <c r="D7" s="319"/>
      <c r="E7" s="319"/>
      <c r="F7" s="29" t="s">
        <v>15</v>
      </c>
      <c r="G7" s="30">
        <v>387295.4</v>
      </c>
    </row>
    <row r="8" spans="1:7" ht="15.75" thickBot="1" x14ac:dyDescent="0.3">
      <c r="A8" s="314"/>
      <c r="B8" s="317"/>
      <c r="C8" s="28"/>
      <c r="D8" s="320"/>
      <c r="E8" s="320"/>
      <c r="F8" s="29" t="s">
        <v>145</v>
      </c>
      <c r="G8" s="22" t="s">
        <v>74</v>
      </c>
    </row>
    <row r="9" spans="1:7" ht="78" customHeight="1" thickBot="1" x14ac:dyDescent="0.3">
      <c r="A9" s="312" t="s">
        <v>146</v>
      </c>
      <c r="B9" s="315" t="s">
        <v>125</v>
      </c>
      <c r="C9" s="315" t="s">
        <v>147</v>
      </c>
      <c r="D9" s="318">
        <v>44562</v>
      </c>
      <c r="E9" s="318">
        <v>44926</v>
      </c>
      <c r="F9" s="29" t="s">
        <v>12</v>
      </c>
      <c r="G9" s="30">
        <v>362081.1</v>
      </c>
    </row>
    <row r="10" spans="1:7" ht="15.75" thickBot="1" x14ac:dyDescent="0.3">
      <c r="A10" s="313"/>
      <c r="B10" s="316"/>
      <c r="C10" s="316"/>
      <c r="D10" s="319"/>
      <c r="E10" s="319"/>
      <c r="F10" s="29" t="s">
        <v>13</v>
      </c>
      <c r="G10" s="22" t="s">
        <v>74</v>
      </c>
    </row>
    <row r="11" spans="1:7" ht="15.75" thickBot="1" x14ac:dyDescent="0.3">
      <c r="A11" s="313"/>
      <c r="B11" s="316"/>
      <c r="C11" s="316"/>
      <c r="D11" s="319"/>
      <c r="E11" s="319"/>
      <c r="F11" s="29" t="s">
        <v>14</v>
      </c>
      <c r="G11" s="30">
        <v>4216.1000000000004</v>
      </c>
    </row>
    <row r="12" spans="1:7" ht="15.75" thickBot="1" x14ac:dyDescent="0.3">
      <c r="A12" s="313"/>
      <c r="B12" s="316"/>
      <c r="C12" s="316"/>
      <c r="D12" s="319"/>
      <c r="E12" s="319"/>
      <c r="F12" s="29" t="s">
        <v>15</v>
      </c>
      <c r="G12" s="30">
        <v>357865</v>
      </c>
    </row>
    <row r="13" spans="1:7" ht="15.75" thickBot="1" x14ac:dyDescent="0.3">
      <c r="A13" s="314"/>
      <c r="B13" s="317"/>
      <c r="C13" s="317"/>
      <c r="D13" s="320"/>
      <c r="E13" s="320"/>
      <c r="F13" s="29" t="s">
        <v>145</v>
      </c>
      <c r="G13" s="22" t="s">
        <v>74</v>
      </c>
    </row>
    <row r="14" spans="1:7" ht="117.75" customHeight="1" thickBot="1" x14ac:dyDescent="0.3">
      <c r="A14" s="312" t="s">
        <v>148</v>
      </c>
      <c r="B14" s="315" t="s">
        <v>17</v>
      </c>
      <c r="C14" s="315" t="s">
        <v>149</v>
      </c>
      <c r="D14" s="318">
        <v>44562</v>
      </c>
      <c r="E14" s="318">
        <v>44926</v>
      </c>
      <c r="F14" s="29" t="s">
        <v>12</v>
      </c>
      <c r="G14" s="30">
        <v>334540.3</v>
      </c>
    </row>
    <row r="15" spans="1:7" ht="15.75" thickBot="1" x14ac:dyDescent="0.3">
      <c r="A15" s="313"/>
      <c r="B15" s="316"/>
      <c r="C15" s="316"/>
      <c r="D15" s="319"/>
      <c r="E15" s="319"/>
      <c r="F15" s="29" t="s">
        <v>13</v>
      </c>
      <c r="G15" s="22" t="s">
        <v>74</v>
      </c>
    </row>
    <row r="16" spans="1:7" ht="15.75" thickBot="1" x14ac:dyDescent="0.3">
      <c r="A16" s="313"/>
      <c r="B16" s="316"/>
      <c r="C16" s="316"/>
      <c r="D16" s="319"/>
      <c r="E16" s="319"/>
      <c r="F16" s="29" t="s">
        <v>14</v>
      </c>
      <c r="G16" s="22">
        <v>0</v>
      </c>
    </row>
    <row r="17" spans="1:7" ht="15.75" thickBot="1" x14ac:dyDescent="0.3">
      <c r="A17" s="313"/>
      <c r="B17" s="316"/>
      <c r="C17" s="316"/>
      <c r="D17" s="319"/>
      <c r="E17" s="319"/>
      <c r="F17" s="29" t="s">
        <v>15</v>
      </c>
      <c r="G17" s="30">
        <v>334540.3</v>
      </c>
    </row>
    <row r="18" spans="1:7" ht="15.75" thickBot="1" x14ac:dyDescent="0.3">
      <c r="A18" s="314"/>
      <c r="B18" s="317"/>
      <c r="C18" s="317"/>
      <c r="D18" s="320"/>
      <c r="E18" s="320"/>
      <c r="F18" s="29" t="s">
        <v>145</v>
      </c>
      <c r="G18" s="22" t="s">
        <v>74</v>
      </c>
    </row>
    <row r="19" spans="1:7" ht="74.25" customHeight="1" x14ac:dyDescent="0.25">
      <c r="A19" s="24" t="s">
        <v>150</v>
      </c>
      <c r="B19" s="315" t="s">
        <v>17</v>
      </c>
      <c r="C19" s="315" t="s">
        <v>152</v>
      </c>
      <c r="D19" s="315" t="s">
        <v>152</v>
      </c>
      <c r="E19" s="315" t="s">
        <v>153</v>
      </c>
      <c r="F19" s="315" t="s">
        <v>152</v>
      </c>
      <c r="G19" s="321" t="s">
        <v>152</v>
      </c>
    </row>
    <row r="20" spans="1:7" ht="65.25" customHeight="1" thickBot="1" x14ac:dyDescent="0.3">
      <c r="A20" s="31" t="s">
        <v>151</v>
      </c>
      <c r="B20" s="317"/>
      <c r="C20" s="317"/>
      <c r="D20" s="317"/>
      <c r="E20" s="317"/>
      <c r="F20" s="317"/>
      <c r="G20" s="322"/>
    </row>
    <row r="21" spans="1:7" ht="57" customHeight="1" thickBot="1" x14ac:dyDescent="0.3">
      <c r="A21" s="24" t="s">
        <v>154</v>
      </c>
      <c r="B21" s="315" t="s">
        <v>17</v>
      </c>
      <c r="C21" s="315" t="s">
        <v>156</v>
      </c>
      <c r="D21" s="318">
        <v>44562</v>
      </c>
      <c r="E21" s="318">
        <v>44926</v>
      </c>
      <c r="F21" s="29" t="s">
        <v>12</v>
      </c>
      <c r="G21" s="30">
        <v>7962</v>
      </c>
    </row>
    <row r="22" spans="1:7" ht="64.5" customHeight="1" thickBot="1" x14ac:dyDescent="0.3">
      <c r="A22" s="24" t="s">
        <v>155</v>
      </c>
      <c r="B22" s="316"/>
      <c r="C22" s="316"/>
      <c r="D22" s="319"/>
      <c r="E22" s="319"/>
      <c r="F22" s="29" t="s">
        <v>13</v>
      </c>
      <c r="G22" s="22" t="s">
        <v>74</v>
      </c>
    </row>
    <row r="23" spans="1:7" ht="15.75" thickBot="1" x14ac:dyDescent="0.3">
      <c r="A23" s="32"/>
      <c r="B23" s="316"/>
      <c r="C23" s="316"/>
      <c r="D23" s="319"/>
      <c r="E23" s="319"/>
      <c r="F23" s="29" t="s">
        <v>14</v>
      </c>
      <c r="G23" s="30">
        <v>3981</v>
      </c>
    </row>
    <row r="24" spans="1:7" ht="15.75" thickBot="1" x14ac:dyDescent="0.3">
      <c r="A24" s="32"/>
      <c r="B24" s="316"/>
      <c r="C24" s="316"/>
      <c r="D24" s="319"/>
      <c r="E24" s="319"/>
      <c r="F24" s="29" t="s">
        <v>15</v>
      </c>
      <c r="G24" s="30">
        <v>3981</v>
      </c>
    </row>
    <row r="25" spans="1:7" ht="15.75" thickBot="1" x14ac:dyDescent="0.3">
      <c r="A25" s="33"/>
      <c r="B25" s="317"/>
      <c r="C25" s="317"/>
      <c r="D25" s="320"/>
      <c r="E25" s="320"/>
      <c r="F25" s="29" t="s">
        <v>145</v>
      </c>
      <c r="G25" s="22" t="s">
        <v>74</v>
      </c>
    </row>
    <row r="26" spans="1:7" x14ac:dyDescent="0.25">
      <c r="A26" s="24" t="s">
        <v>157</v>
      </c>
      <c r="B26" s="315" t="s">
        <v>17</v>
      </c>
      <c r="C26" s="315" t="s">
        <v>152</v>
      </c>
      <c r="D26" s="315" t="s">
        <v>152</v>
      </c>
      <c r="E26" s="315" t="s">
        <v>159</v>
      </c>
      <c r="F26" s="315" t="s">
        <v>152</v>
      </c>
      <c r="G26" s="321" t="s">
        <v>152</v>
      </c>
    </row>
    <row r="27" spans="1:7" ht="48" customHeight="1" thickBot="1" x14ac:dyDescent="0.3">
      <c r="A27" s="31" t="s">
        <v>158</v>
      </c>
      <c r="B27" s="317"/>
      <c r="C27" s="317"/>
      <c r="D27" s="317"/>
      <c r="E27" s="317"/>
      <c r="F27" s="317"/>
      <c r="G27" s="322"/>
    </row>
    <row r="28" spans="1:7" ht="66.75" customHeight="1" thickBot="1" x14ac:dyDescent="0.3">
      <c r="A28" s="312" t="s">
        <v>160</v>
      </c>
      <c r="B28" s="315" t="s">
        <v>17</v>
      </c>
      <c r="C28" s="315" t="s">
        <v>161</v>
      </c>
      <c r="D28" s="318">
        <v>44562</v>
      </c>
      <c r="E28" s="318">
        <v>44926</v>
      </c>
      <c r="F28" s="29" t="s">
        <v>12</v>
      </c>
      <c r="G28" s="30">
        <v>19578.8</v>
      </c>
    </row>
    <row r="29" spans="1:7" ht="15.75" thickBot="1" x14ac:dyDescent="0.3">
      <c r="A29" s="313"/>
      <c r="B29" s="316"/>
      <c r="C29" s="316"/>
      <c r="D29" s="319"/>
      <c r="E29" s="319"/>
      <c r="F29" s="29" t="s">
        <v>13</v>
      </c>
      <c r="G29" s="22" t="s">
        <v>74</v>
      </c>
    </row>
    <row r="30" spans="1:7" ht="15.75" thickBot="1" x14ac:dyDescent="0.3">
      <c r="A30" s="313"/>
      <c r="B30" s="316"/>
      <c r="C30" s="316"/>
      <c r="D30" s="319"/>
      <c r="E30" s="319"/>
      <c r="F30" s="29" t="s">
        <v>14</v>
      </c>
      <c r="G30" s="22">
        <v>235.1</v>
      </c>
    </row>
    <row r="31" spans="1:7" ht="15.75" thickBot="1" x14ac:dyDescent="0.3">
      <c r="A31" s="313"/>
      <c r="B31" s="316"/>
      <c r="C31" s="316"/>
      <c r="D31" s="319"/>
      <c r="E31" s="319"/>
      <c r="F31" s="29" t="s">
        <v>15</v>
      </c>
      <c r="G31" s="30">
        <v>19343.7</v>
      </c>
    </row>
    <row r="32" spans="1:7" ht="15.75" thickBot="1" x14ac:dyDescent="0.3">
      <c r="A32" s="314"/>
      <c r="B32" s="317"/>
      <c r="C32" s="317"/>
      <c r="D32" s="320"/>
      <c r="E32" s="320"/>
      <c r="F32" s="29" t="s">
        <v>145</v>
      </c>
      <c r="G32" s="22" t="s">
        <v>74</v>
      </c>
    </row>
    <row r="33" spans="1:7" x14ac:dyDescent="0.25">
      <c r="A33" s="24" t="s">
        <v>162</v>
      </c>
      <c r="B33" s="315" t="s">
        <v>17</v>
      </c>
      <c r="C33" s="315" t="s">
        <v>152</v>
      </c>
      <c r="D33" s="315" t="s">
        <v>152</v>
      </c>
      <c r="E33" s="315" t="s">
        <v>153</v>
      </c>
      <c r="F33" s="315" t="s">
        <v>152</v>
      </c>
      <c r="G33" s="321" t="s">
        <v>152</v>
      </c>
    </row>
    <row r="34" spans="1:7" ht="75" customHeight="1" thickBot="1" x14ac:dyDescent="0.3">
      <c r="A34" s="31" t="s">
        <v>163</v>
      </c>
      <c r="B34" s="317"/>
      <c r="C34" s="317"/>
      <c r="D34" s="317"/>
      <c r="E34" s="317"/>
      <c r="F34" s="317"/>
      <c r="G34" s="322"/>
    </row>
    <row r="35" spans="1:7" ht="61.5" customHeight="1" thickBot="1" x14ac:dyDescent="0.3">
      <c r="A35" s="312" t="s">
        <v>164</v>
      </c>
      <c r="B35" s="315" t="s">
        <v>126</v>
      </c>
      <c r="C35" s="315" t="s">
        <v>165</v>
      </c>
      <c r="D35" s="318">
        <v>44562</v>
      </c>
      <c r="E35" s="318">
        <v>44926</v>
      </c>
      <c r="F35" s="29" t="s">
        <v>12</v>
      </c>
      <c r="G35" s="30">
        <v>2308341.7000000002</v>
      </c>
    </row>
    <row r="36" spans="1:7" ht="15.75" thickBot="1" x14ac:dyDescent="0.3">
      <c r="A36" s="313"/>
      <c r="B36" s="316"/>
      <c r="C36" s="316"/>
      <c r="D36" s="319"/>
      <c r="E36" s="319"/>
      <c r="F36" s="29" t="s">
        <v>13</v>
      </c>
      <c r="G36" s="22" t="s">
        <v>74</v>
      </c>
    </row>
    <row r="37" spans="1:7" ht="15.75" thickBot="1" x14ac:dyDescent="0.3">
      <c r="A37" s="313"/>
      <c r="B37" s="316"/>
      <c r="C37" s="316"/>
      <c r="D37" s="319"/>
      <c r="E37" s="319"/>
      <c r="F37" s="29" t="s">
        <v>14</v>
      </c>
      <c r="G37" s="30">
        <v>2308341.7000000002</v>
      </c>
    </row>
    <row r="38" spans="1:7" ht="15.75" thickBot="1" x14ac:dyDescent="0.3">
      <c r="A38" s="313"/>
      <c r="B38" s="316"/>
      <c r="C38" s="316"/>
      <c r="D38" s="319"/>
      <c r="E38" s="319"/>
      <c r="F38" s="29" t="s">
        <v>15</v>
      </c>
      <c r="G38" s="22" t="s">
        <v>74</v>
      </c>
    </row>
    <row r="39" spans="1:7" ht="15.75" thickBot="1" x14ac:dyDescent="0.3">
      <c r="A39" s="314"/>
      <c r="B39" s="317"/>
      <c r="C39" s="317"/>
      <c r="D39" s="320"/>
      <c r="E39" s="320"/>
      <c r="F39" s="29" t="s">
        <v>145</v>
      </c>
      <c r="G39" s="22" t="s">
        <v>74</v>
      </c>
    </row>
    <row r="40" spans="1:7" ht="48.75" customHeight="1" thickBot="1" x14ac:dyDescent="0.3">
      <c r="A40" s="312" t="s">
        <v>166</v>
      </c>
      <c r="B40" s="315" t="s">
        <v>96</v>
      </c>
      <c r="C40" s="315" t="s">
        <v>167</v>
      </c>
      <c r="D40" s="318">
        <v>44562</v>
      </c>
      <c r="E40" s="318">
        <v>44926</v>
      </c>
      <c r="F40" s="29" t="s">
        <v>12</v>
      </c>
      <c r="G40" s="30">
        <v>2308341.7000000002</v>
      </c>
    </row>
    <row r="41" spans="1:7" ht="15.75" thickBot="1" x14ac:dyDescent="0.3">
      <c r="A41" s="313"/>
      <c r="B41" s="316"/>
      <c r="C41" s="316"/>
      <c r="D41" s="319"/>
      <c r="E41" s="319"/>
      <c r="F41" s="29" t="s">
        <v>13</v>
      </c>
      <c r="G41" s="22" t="s">
        <v>74</v>
      </c>
    </row>
    <row r="42" spans="1:7" ht="15.75" thickBot="1" x14ac:dyDescent="0.3">
      <c r="A42" s="313"/>
      <c r="B42" s="316"/>
      <c r="C42" s="316"/>
      <c r="D42" s="319"/>
      <c r="E42" s="319"/>
      <c r="F42" s="29" t="s">
        <v>14</v>
      </c>
      <c r="G42" s="30">
        <v>2308341.7000000002</v>
      </c>
    </row>
    <row r="43" spans="1:7" ht="15.75" thickBot="1" x14ac:dyDescent="0.3">
      <c r="A43" s="313"/>
      <c r="B43" s="316"/>
      <c r="C43" s="316"/>
      <c r="D43" s="319"/>
      <c r="E43" s="319"/>
      <c r="F43" s="29" t="s">
        <v>15</v>
      </c>
      <c r="G43" s="22" t="s">
        <v>74</v>
      </c>
    </row>
    <row r="44" spans="1:7" ht="15.75" thickBot="1" x14ac:dyDescent="0.3">
      <c r="A44" s="314"/>
      <c r="B44" s="317"/>
      <c r="C44" s="317"/>
      <c r="D44" s="320"/>
      <c r="E44" s="320"/>
      <c r="F44" s="29" t="s">
        <v>145</v>
      </c>
      <c r="G44" s="22" t="s">
        <v>74</v>
      </c>
    </row>
    <row r="45" spans="1:7" x14ac:dyDescent="0.25">
      <c r="A45" s="24" t="s">
        <v>168</v>
      </c>
      <c r="B45" s="315" t="s">
        <v>96</v>
      </c>
      <c r="C45" s="315" t="s">
        <v>152</v>
      </c>
      <c r="D45" s="315" t="s">
        <v>152</v>
      </c>
      <c r="E45" s="318">
        <v>44926</v>
      </c>
      <c r="F45" s="315" t="s">
        <v>152</v>
      </c>
      <c r="G45" s="321" t="s">
        <v>152</v>
      </c>
    </row>
    <row r="46" spans="1:7" ht="114" customHeight="1" thickBot="1" x14ac:dyDescent="0.3">
      <c r="A46" s="31" t="s">
        <v>169</v>
      </c>
      <c r="B46" s="317"/>
      <c r="C46" s="317"/>
      <c r="D46" s="317"/>
      <c r="E46" s="320"/>
      <c r="F46" s="317"/>
      <c r="G46" s="322"/>
    </row>
    <row r="47" spans="1:7" ht="39.950000000000003" customHeight="1" thickBot="1" x14ac:dyDescent="0.3">
      <c r="A47" s="312" t="s">
        <v>170</v>
      </c>
      <c r="B47" s="315" t="s">
        <v>17</v>
      </c>
      <c r="C47" s="315" t="s">
        <v>171</v>
      </c>
      <c r="D47" s="318">
        <v>44562</v>
      </c>
      <c r="E47" s="318">
        <v>44926</v>
      </c>
      <c r="F47" s="29" t="s">
        <v>12</v>
      </c>
      <c r="G47" s="22" t="s">
        <v>74</v>
      </c>
    </row>
    <row r="48" spans="1:7" ht="15.75" thickBot="1" x14ac:dyDescent="0.3">
      <c r="A48" s="313"/>
      <c r="B48" s="316"/>
      <c r="C48" s="316"/>
      <c r="D48" s="319"/>
      <c r="E48" s="319"/>
      <c r="F48" s="29" t="s">
        <v>13</v>
      </c>
      <c r="G48" s="22" t="s">
        <v>74</v>
      </c>
    </row>
    <row r="49" spans="1:7" ht="15.75" thickBot="1" x14ac:dyDescent="0.3">
      <c r="A49" s="313"/>
      <c r="B49" s="316"/>
      <c r="C49" s="316"/>
      <c r="D49" s="319"/>
      <c r="E49" s="319"/>
      <c r="F49" s="29" t="s">
        <v>14</v>
      </c>
      <c r="G49" s="22" t="s">
        <v>74</v>
      </c>
    </row>
    <row r="50" spans="1:7" ht="15.75" thickBot="1" x14ac:dyDescent="0.3">
      <c r="A50" s="313"/>
      <c r="B50" s="316"/>
      <c r="C50" s="316"/>
      <c r="D50" s="319"/>
      <c r="E50" s="319"/>
      <c r="F50" s="29" t="s">
        <v>15</v>
      </c>
      <c r="G50" s="22" t="s">
        <v>74</v>
      </c>
    </row>
    <row r="51" spans="1:7" ht="15.75" thickBot="1" x14ac:dyDescent="0.3">
      <c r="A51" s="314"/>
      <c r="B51" s="317"/>
      <c r="C51" s="317"/>
      <c r="D51" s="320"/>
      <c r="E51" s="320"/>
      <c r="F51" s="29" t="s">
        <v>145</v>
      </c>
      <c r="G51" s="22" t="s">
        <v>74</v>
      </c>
    </row>
    <row r="52" spans="1:7" x14ac:dyDescent="0.25">
      <c r="A52" s="24" t="s">
        <v>172</v>
      </c>
      <c r="B52" s="315" t="s">
        <v>17</v>
      </c>
      <c r="C52" s="315" t="s">
        <v>152</v>
      </c>
      <c r="D52" s="315" t="s">
        <v>152</v>
      </c>
      <c r="E52" s="315" t="s">
        <v>174</v>
      </c>
      <c r="F52" s="315" t="s">
        <v>152</v>
      </c>
      <c r="G52" s="321" t="s">
        <v>152</v>
      </c>
    </row>
    <row r="53" spans="1:7" ht="68.25" customHeight="1" thickBot="1" x14ac:dyDescent="0.3">
      <c r="A53" s="31" t="s">
        <v>173</v>
      </c>
      <c r="B53" s="317"/>
      <c r="C53" s="317"/>
      <c r="D53" s="317"/>
      <c r="E53" s="317"/>
      <c r="F53" s="317"/>
      <c r="G53" s="322"/>
    </row>
    <row r="54" spans="1:7" ht="39.950000000000003" customHeight="1" thickBot="1" x14ac:dyDescent="0.3">
      <c r="A54" s="312" t="s">
        <v>175</v>
      </c>
      <c r="B54" s="315" t="s">
        <v>127</v>
      </c>
      <c r="C54" s="315" t="s">
        <v>176</v>
      </c>
      <c r="D54" s="318">
        <v>44562</v>
      </c>
      <c r="E54" s="318">
        <v>44926</v>
      </c>
      <c r="F54" s="29" t="s">
        <v>12</v>
      </c>
      <c r="G54" s="30">
        <v>126190.9</v>
      </c>
    </row>
    <row r="55" spans="1:7" ht="15.75" thickBot="1" x14ac:dyDescent="0.3">
      <c r="A55" s="313"/>
      <c r="B55" s="316"/>
      <c r="C55" s="316"/>
      <c r="D55" s="319"/>
      <c r="E55" s="319"/>
      <c r="F55" s="29" t="s">
        <v>13</v>
      </c>
      <c r="G55" s="22" t="s">
        <v>74</v>
      </c>
    </row>
    <row r="56" spans="1:7" ht="15.75" thickBot="1" x14ac:dyDescent="0.3">
      <c r="A56" s="313"/>
      <c r="B56" s="316"/>
      <c r="C56" s="316"/>
      <c r="D56" s="319"/>
      <c r="E56" s="319"/>
      <c r="F56" s="29" t="s">
        <v>14</v>
      </c>
      <c r="G56" s="30">
        <v>126190.9</v>
      </c>
    </row>
    <row r="57" spans="1:7" ht="15.75" thickBot="1" x14ac:dyDescent="0.3">
      <c r="A57" s="313"/>
      <c r="B57" s="316"/>
      <c r="C57" s="316"/>
      <c r="D57" s="319"/>
      <c r="E57" s="319"/>
      <c r="F57" s="29" t="s">
        <v>15</v>
      </c>
      <c r="G57" s="22" t="s">
        <v>74</v>
      </c>
    </row>
    <row r="58" spans="1:7" ht="15.75" thickBot="1" x14ac:dyDescent="0.3">
      <c r="A58" s="314"/>
      <c r="B58" s="317"/>
      <c r="C58" s="317"/>
      <c r="D58" s="320"/>
      <c r="E58" s="320"/>
      <c r="F58" s="29" t="s">
        <v>145</v>
      </c>
      <c r="G58" s="22" t="s">
        <v>74</v>
      </c>
    </row>
    <row r="59" spans="1:7" ht="20.100000000000001" customHeight="1" thickBot="1" x14ac:dyDescent="0.3">
      <c r="A59" s="312" t="s">
        <v>177</v>
      </c>
      <c r="B59" s="315" t="s">
        <v>97</v>
      </c>
      <c r="C59" s="315" t="s">
        <v>178</v>
      </c>
      <c r="D59" s="318">
        <v>44562</v>
      </c>
      <c r="E59" s="318">
        <v>44926</v>
      </c>
      <c r="F59" s="29" t="s">
        <v>12</v>
      </c>
      <c r="G59" s="22" t="s">
        <v>74</v>
      </c>
    </row>
    <row r="60" spans="1:7" ht="15.75" thickBot="1" x14ac:dyDescent="0.3">
      <c r="A60" s="313"/>
      <c r="B60" s="316"/>
      <c r="C60" s="316"/>
      <c r="D60" s="319"/>
      <c r="E60" s="319"/>
      <c r="F60" s="29" t="s">
        <v>13</v>
      </c>
      <c r="G60" s="22" t="s">
        <v>74</v>
      </c>
    </row>
    <row r="61" spans="1:7" ht="15.75" thickBot="1" x14ac:dyDescent="0.3">
      <c r="A61" s="313"/>
      <c r="B61" s="316"/>
      <c r="C61" s="316"/>
      <c r="D61" s="319"/>
      <c r="E61" s="319"/>
      <c r="F61" s="29" t="s">
        <v>14</v>
      </c>
      <c r="G61" s="22" t="s">
        <v>74</v>
      </c>
    </row>
    <row r="62" spans="1:7" ht="17.25" customHeight="1" thickBot="1" x14ac:dyDescent="0.3">
      <c r="A62" s="313"/>
      <c r="B62" s="316"/>
      <c r="C62" s="316"/>
      <c r="D62" s="319"/>
      <c r="E62" s="319"/>
      <c r="F62" s="29" t="s">
        <v>15</v>
      </c>
      <c r="G62" s="22" t="s">
        <v>74</v>
      </c>
    </row>
    <row r="63" spans="1:7" ht="15.75" thickBot="1" x14ac:dyDescent="0.3">
      <c r="A63" s="314"/>
      <c r="B63" s="317"/>
      <c r="C63" s="317"/>
      <c r="D63" s="320"/>
      <c r="E63" s="320"/>
      <c r="F63" s="29" t="s">
        <v>145</v>
      </c>
      <c r="G63" s="22" t="s">
        <v>74</v>
      </c>
    </row>
    <row r="64" spans="1:7" x14ac:dyDescent="0.25">
      <c r="A64" s="24" t="s">
        <v>179</v>
      </c>
      <c r="B64" s="315" t="s">
        <v>97</v>
      </c>
      <c r="C64" s="315" t="s">
        <v>152</v>
      </c>
      <c r="D64" s="315" t="s">
        <v>152</v>
      </c>
      <c r="E64" s="315" t="s">
        <v>181</v>
      </c>
      <c r="F64" s="315" t="s">
        <v>152</v>
      </c>
      <c r="G64" s="321" t="s">
        <v>152</v>
      </c>
    </row>
    <row r="65" spans="1:7" ht="20.25" customHeight="1" thickBot="1" x14ac:dyDescent="0.3">
      <c r="A65" s="31" t="s">
        <v>180</v>
      </c>
      <c r="B65" s="317"/>
      <c r="C65" s="317"/>
      <c r="D65" s="317"/>
      <c r="E65" s="317"/>
      <c r="F65" s="317"/>
      <c r="G65" s="322"/>
    </row>
    <row r="66" spans="1:7" x14ac:dyDescent="0.25">
      <c r="A66" s="24" t="s">
        <v>182</v>
      </c>
      <c r="B66" s="315" t="s">
        <v>97</v>
      </c>
      <c r="C66" s="315" t="s">
        <v>152</v>
      </c>
      <c r="D66" s="315" t="s">
        <v>152</v>
      </c>
      <c r="E66" s="315" t="s">
        <v>184</v>
      </c>
      <c r="F66" s="315" t="s">
        <v>152</v>
      </c>
      <c r="G66" s="321" t="s">
        <v>152</v>
      </c>
    </row>
    <row r="67" spans="1:7" ht="39.950000000000003" customHeight="1" thickBot="1" x14ac:dyDescent="0.3">
      <c r="A67" s="31" t="s">
        <v>183</v>
      </c>
      <c r="B67" s="317"/>
      <c r="C67" s="317"/>
      <c r="D67" s="317"/>
      <c r="E67" s="317"/>
      <c r="F67" s="317"/>
      <c r="G67" s="322"/>
    </row>
    <row r="68" spans="1:7" ht="123.75" customHeight="1" thickBot="1" x14ac:dyDescent="0.3">
      <c r="A68" s="312" t="s">
        <v>185</v>
      </c>
      <c r="B68" s="315" t="s">
        <v>17</v>
      </c>
      <c r="C68" s="315" t="s">
        <v>186</v>
      </c>
      <c r="D68" s="318">
        <v>44562</v>
      </c>
      <c r="E68" s="318">
        <v>44926</v>
      </c>
      <c r="F68" s="29" t="s">
        <v>12</v>
      </c>
      <c r="G68" s="30">
        <v>126190.9</v>
      </c>
    </row>
    <row r="69" spans="1:7" ht="15.75" thickBot="1" x14ac:dyDescent="0.3">
      <c r="A69" s="313"/>
      <c r="B69" s="316"/>
      <c r="C69" s="316"/>
      <c r="D69" s="319"/>
      <c r="E69" s="319"/>
      <c r="F69" s="29" t="s">
        <v>13</v>
      </c>
      <c r="G69" s="22" t="s">
        <v>74</v>
      </c>
    </row>
    <row r="70" spans="1:7" ht="15.75" thickBot="1" x14ac:dyDescent="0.3">
      <c r="A70" s="313"/>
      <c r="B70" s="316"/>
      <c r="C70" s="316"/>
      <c r="D70" s="319"/>
      <c r="E70" s="319"/>
      <c r="F70" s="29" t="s">
        <v>14</v>
      </c>
      <c r="G70" s="30">
        <v>126190.9</v>
      </c>
    </row>
    <row r="71" spans="1:7" ht="15.75" thickBot="1" x14ac:dyDescent="0.3">
      <c r="A71" s="313"/>
      <c r="B71" s="316"/>
      <c r="C71" s="316"/>
      <c r="D71" s="319"/>
      <c r="E71" s="319"/>
      <c r="F71" s="29" t="s">
        <v>15</v>
      </c>
      <c r="G71" s="22" t="s">
        <v>74</v>
      </c>
    </row>
    <row r="72" spans="1:7" ht="15.75" thickBot="1" x14ac:dyDescent="0.3">
      <c r="A72" s="314"/>
      <c r="B72" s="317"/>
      <c r="C72" s="317"/>
      <c r="D72" s="320"/>
      <c r="E72" s="320"/>
      <c r="F72" s="29" t="s">
        <v>145</v>
      </c>
      <c r="G72" s="22" t="s">
        <v>74</v>
      </c>
    </row>
    <row r="73" spans="1:7" x14ac:dyDescent="0.25">
      <c r="A73" s="24" t="s">
        <v>187</v>
      </c>
      <c r="B73" s="315" t="s">
        <v>17</v>
      </c>
      <c r="C73" s="315" t="s">
        <v>152</v>
      </c>
      <c r="D73" s="315" t="s">
        <v>152</v>
      </c>
      <c r="E73" s="318">
        <v>44926</v>
      </c>
      <c r="F73" s="315" t="s">
        <v>152</v>
      </c>
      <c r="G73" s="321" t="s">
        <v>152</v>
      </c>
    </row>
    <row r="74" spans="1:7" ht="45" customHeight="1" thickBot="1" x14ac:dyDescent="0.3">
      <c r="A74" s="31" t="s">
        <v>188</v>
      </c>
      <c r="B74" s="317"/>
      <c r="C74" s="317"/>
      <c r="D74" s="317"/>
      <c r="E74" s="320"/>
      <c r="F74" s="317"/>
      <c r="G74" s="322"/>
    </row>
    <row r="75" spans="1:7" ht="66" customHeight="1" thickBot="1" x14ac:dyDescent="0.3">
      <c r="A75" s="312" t="s">
        <v>189</v>
      </c>
      <c r="B75" s="315" t="s">
        <v>134</v>
      </c>
      <c r="C75" s="315" t="s">
        <v>190</v>
      </c>
      <c r="D75" s="318">
        <v>44562</v>
      </c>
      <c r="E75" s="318">
        <v>44926</v>
      </c>
      <c r="F75" s="29" t="s">
        <v>12</v>
      </c>
      <c r="G75" s="30">
        <v>6500</v>
      </c>
    </row>
    <row r="76" spans="1:7" ht="15.75" thickBot="1" x14ac:dyDescent="0.3">
      <c r="A76" s="313"/>
      <c r="B76" s="316"/>
      <c r="C76" s="316"/>
      <c r="D76" s="319"/>
      <c r="E76" s="319"/>
      <c r="F76" s="29" t="s">
        <v>13</v>
      </c>
      <c r="G76" s="22" t="s">
        <v>74</v>
      </c>
    </row>
    <row r="77" spans="1:7" ht="15.75" thickBot="1" x14ac:dyDescent="0.3">
      <c r="A77" s="313"/>
      <c r="B77" s="316"/>
      <c r="C77" s="316"/>
      <c r="D77" s="319"/>
      <c r="E77" s="319"/>
      <c r="F77" s="29" t="s">
        <v>14</v>
      </c>
      <c r="G77" s="22" t="s">
        <v>74</v>
      </c>
    </row>
    <row r="78" spans="1:7" ht="15.75" thickBot="1" x14ac:dyDescent="0.3">
      <c r="A78" s="313"/>
      <c r="B78" s="316"/>
      <c r="C78" s="316"/>
      <c r="D78" s="319"/>
      <c r="E78" s="319"/>
      <c r="F78" s="29" t="s">
        <v>15</v>
      </c>
      <c r="G78" s="30">
        <v>6500</v>
      </c>
    </row>
    <row r="79" spans="1:7" ht="15.75" thickBot="1" x14ac:dyDescent="0.3">
      <c r="A79" s="314"/>
      <c r="B79" s="317"/>
      <c r="C79" s="317"/>
      <c r="D79" s="320"/>
      <c r="E79" s="320"/>
      <c r="F79" s="29" t="s">
        <v>145</v>
      </c>
      <c r="G79" s="22" t="s">
        <v>74</v>
      </c>
    </row>
    <row r="80" spans="1:7" ht="69" customHeight="1" thickBot="1" x14ac:dyDescent="0.3">
      <c r="A80" s="312" t="s">
        <v>191</v>
      </c>
      <c r="B80" s="315" t="s">
        <v>94</v>
      </c>
      <c r="C80" s="315" t="s">
        <v>192</v>
      </c>
      <c r="D80" s="318">
        <v>44562</v>
      </c>
      <c r="E80" s="318">
        <v>44926</v>
      </c>
      <c r="F80" s="29" t="s">
        <v>12</v>
      </c>
      <c r="G80" s="30">
        <v>6500</v>
      </c>
    </row>
    <row r="81" spans="1:7" ht="15.75" thickBot="1" x14ac:dyDescent="0.3">
      <c r="A81" s="313"/>
      <c r="B81" s="316"/>
      <c r="C81" s="316"/>
      <c r="D81" s="319"/>
      <c r="E81" s="319"/>
      <c r="F81" s="29" t="s">
        <v>13</v>
      </c>
      <c r="G81" s="22" t="s">
        <v>74</v>
      </c>
    </row>
    <row r="82" spans="1:7" ht="15.75" thickBot="1" x14ac:dyDescent="0.3">
      <c r="A82" s="313"/>
      <c r="B82" s="316"/>
      <c r="C82" s="316"/>
      <c r="D82" s="319"/>
      <c r="E82" s="319"/>
      <c r="F82" s="29" t="s">
        <v>14</v>
      </c>
      <c r="G82" s="22" t="s">
        <v>74</v>
      </c>
    </row>
    <row r="83" spans="1:7" ht="15.75" thickBot="1" x14ac:dyDescent="0.3">
      <c r="A83" s="313"/>
      <c r="B83" s="316"/>
      <c r="C83" s="316"/>
      <c r="D83" s="319"/>
      <c r="E83" s="319"/>
      <c r="F83" s="29" t="s">
        <v>15</v>
      </c>
      <c r="G83" s="30">
        <v>6500</v>
      </c>
    </row>
    <row r="84" spans="1:7" ht="15.75" thickBot="1" x14ac:dyDescent="0.3">
      <c r="A84" s="314"/>
      <c r="B84" s="317"/>
      <c r="C84" s="317"/>
      <c r="D84" s="320"/>
      <c r="E84" s="320"/>
      <c r="F84" s="29" t="s">
        <v>145</v>
      </c>
      <c r="G84" s="22" t="s">
        <v>74</v>
      </c>
    </row>
    <row r="85" spans="1:7" ht="28.5" customHeight="1" x14ac:dyDescent="0.25">
      <c r="A85" s="24" t="s">
        <v>193</v>
      </c>
      <c r="B85" s="315" t="s">
        <v>20</v>
      </c>
      <c r="C85" s="315" t="s">
        <v>152</v>
      </c>
      <c r="D85" s="315" t="s">
        <v>152</v>
      </c>
      <c r="E85" s="318">
        <v>44834</v>
      </c>
      <c r="F85" s="315" t="s">
        <v>152</v>
      </c>
      <c r="G85" s="321" t="s">
        <v>152</v>
      </c>
    </row>
    <row r="86" spans="1:7" ht="41.25" customHeight="1" thickBot="1" x14ac:dyDescent="0.3">
      <c r="A86" s="31" t="s">
        <v>194</v>
      </c>
      <c r="B86" s="317"/>
      <c r="C86" s="317"/>
      <c r="D86" s="317"/>
      <c r="E86" s="320"/>
      <c r="F86" s="317"/>
      <c r="G86" s="322"/>
    </row>
    <row r="87" spans="1:7" ht="30" x14ac:dyDescent="0.25">
      <c r="A87" s="24" t="s">
        <v>195</v>
      </c>
      <c r="B87" s="315" t="s">
        <v>20</v>
      </c>
      <c r="C87" s="315" t="s">
        <v>152</v>
      </c>
      <c r="D87" s="315" t="s">
        <v>152</v>
      </c>
      <c r="E87" s="318">
        <v>44895</v>
      </c>
      <c r="F87" s="315" t="s">
        <v>152</v>
      </c>
      <c r="G87" s="321" t="s">
        <v>152</v>
      </c>
    </row>
    <row r="88" spans="1:7" ht="78" customHeight="1" thickBot="1" x14ac:dyDescent="0.3">
      <c r="A88" s="31" t="s">
        <v>196</v>
      </c>
      <c r="B88" s="317"/>
      <c r="C88" s="317"/>
      <c r="D88" s="317"/>
      <c r="E88" s="320"/>
      <c r="F88" s="317"/>
      <c r="G88" s="322"/>
    </row>
    <row r="89" spans="1:7" ht="30" x14ac:dyDescent="0.25">
      <c r="A89" s="24" t="s">
        <v>197</v>
      </c>
      <c r="B89" s="315" t="s">
        <v>20</v>
      </c>
      <c r="C89" s="315" t="s">
        <v>152</v>
      </c>
      <c r="D89" s="315" t="s">
        <v>152</v>
      </c>
      <c r="E89" s="318">
        <v>44926</v>
      </c>
      <c r="F89" s="315" t="s">
        <v>152</v>
      </c>
      <c r="G89" s="321" t="s">
        <v>152</v>
      </c>
    </row>
    <row r="90" spans="1:7" ht="62.25" customHeight="1" thickBot="1" x14ac:dyDescent="0.3">
      <c r="A90" s="31" t="s">
        <v>198</v>
      </c>
      <c r="B90" s="317"/>
      <c r="C90" s="317"/>
      <c r="D90" s="317"/>
      <c r="E90" s="320"/>
      <c r="F90" s="317"/>
      <c r="G90" s="322"/>
    </row>
    <row r="91" spans="1:7" ht="409.5" hidden="1" customHeight="1" thickBot="1" x14ac:dyDescent="0.3">
      <c r="A91" s="312" t="s">
        <v>199</v>
      </c>
      <c r="B91" s="315" t="s">
        <v>21</v>
      </c>
      <c r="C91" s="315" t="s">
        <v>200</v>
      </c>
      <c r="D91" s="318">
        <v>44562</v>
      </c>
      <c r="E91" s="318">
        <v>44926</v>
      </c>
      <c r="F91" s="29" t="s">
        <v>12</v>
      </c>
      <c r="G91" s="22" t="s">
        <v>74</v>
      </c>
    </row>
    <row r="92" spans="1:7" ht="15.75" thickBot="1" x14ac:dyDescent="0.3">
      <c r="A92" s="313"/>
      <c r="B92" s="316"/>
      <c r="C92" s="316"/>
      <c r="D92" s="319"/>
      <c r="E92" s="319"/>
      <c r="F92" s="29" t="s">
        <v>13</v>
      </c>
      <c r="G92" s="22" t="s">
        <v>74</v>
      </c>
    </row>
    <row r="93" spans="1:7" ht="15.75" thickBot="1" x14ac:dyDescent="0.3">
      <c r="A93" s="313"/>
      <c r="B93" s="316"/>
      <c r="C93" s="316"/>
      <c r="D93" s="319"/>
      <c r="E93" s="319"/>
      <c r="F93" s="29" t="s">
        <v>14</v>
      </c>
      <c r="G93" s="22" t="s">
        <v>74</v>
      </c>
    </row>
    <row r="94" spans="1:7" ht="15.75" thickBot="1" x14ac:dyDescent="0.3">
      <c r="A94" s="313"/>
      <c r="B94" s="316"/>
      <c r="C94" s="316"/>
      <c r="D94" s="319"/>
      <c r="E94" s="319"/>
      <c r="F94" s="29" t="s">
        <v>15</v>
      </c>
      <c r="G94" s="22" t="s">
        <v>74</v>
      </c>
    </row>
    <row r="95" spans="1:7" ht="15.75" thickBot="1" x14ac:dyDescent="0.3">
      <c r="A95" s="314"/>
      <c r="B95" s="317"/>
      <c r="C95" s="317"/>
      <c r="D95" s="320"/>
      <c r="E95" s="320"/>
      <c r="F95" s="29" t="s">
        <v>145</v>
      </c>
      <c r="G95" s="22" t="s">
        <v>74</v>
      </c>
    </row>
    <row r="96" spans="1:7" ht="64.5" customHeight="1" thickBot="1" x14ac:dyDescent="0.3">
      <c r="A96" s="312" t="s">
        <v>201</v>
      </c>
      <c r="B96" s="315" t="s">
        <v>21</v>
      </c>
      <c r="C96" s="315" t="s">
        <v>202</v>
      </c>
      <c r="D96" s="318">
        <v>44562</v>
      </c>
      <c r="E96" s="318">
        <v>44926</v>
      </c>
      <c r="F96" s="29" t="s">
        <v>12</v>
      </c>
      <c r="G96" s="22" t="s">
        <v>74</v>
      </c>
    </row>
    <row r="97" spans="1:7" ht="15.75" thickBot="1" x14ac:dyDescent="0.3">
      <c r="A97" s="313"/>
      <c r="B97" s="316"/>
      <c r="C97" s="316"/>
      <c r="D97" s="319"/>
      <c r="E97" s="319"/>
      <c r="F97" s="29" t="s">
        <v>13</v>
      </c>
      <c r="G97" s="22" t="s">
        <v>74</v>
      </c>
    </row>
    <row r="98" spans="1:7" ht="15.75" thickBot="1" x14ac:dyDescent="0.3">
      <c r="A98" s="313"/>
      <c r="B98" s="316"/>
      <c r="C98" s="316"/>
      <c r="D98" s="319"/>
      <c r="E98" s="319"/>
      <c r="F98" s="29" t="s">
        <v>14</v>
      </c>
      <c r="G98" s="22" t="s">
        <v>74</v>
      </c>
    </row>
    <row r="99" spans="1:7" ht="15.75" thickBot="1" x14ac:dyDescent="0.3">
      <c r="A99" s="313"/>
      <c r="B99" s="316"/>
      <c r="C99" s="316"/>
      <c r="D99" s="319"/>
      <c r="E99" s="319"/>
      <c r="F99" s="29" t="s">
        <v>15</v>
      </c>
      <c r="G99" s="22" t="s">
        <v>74</v>
      </c>
    </row>
    <row r="100" spans="1:7" ht="15.75" thickBot="1" x14ac:dyDescent="0.3">
      <c r="A100" s="314"/>
      <c r="B100" s="317"/>
      <c r="C100" s="317"/>
      <c r="D100" s="320"/>
      <c r="E100" s="320"/>
      <c r="F100" s="29" t="s">
        <v>145</v>
      </c>
      <c r="G100" s="22" t="s">
        <v>74</v>
      </c>
    </row>
    <row r="101" spans="1:7" ht="30" x14ac:dyDescent="0.25">
      <c r="A101" s="24" t="s">
        <v>203</v>
      </c>
      <c r="B101" s="315" t="s">
        <v>22</v>
      </c>
      <c r="C101" s="315" t="s">
        <v>152</v>
      </c>
      <c r="D101" s="318">
        <v>44562</v>
      </c>
      <c r="E101" s="318">
        <v>44926</v>
      </c>
      <c r="F101" s="315" t="s">
        <v>152</v>
      </c>
      <c r="G101" s="321" t="s">
        <v>152</v>
      </c>
    </row>
    <row r="102" spans="1:7" ht="89.25" customHeight="1" thickBot="1" x14ac:dyDescent="0.3">
      <c r="A102" s="31" t="s">
        <v>204</v>
      </c>
      <c r="B102" s="317"/>
      <c r="C102" s="317"/>
      <c r="D102" s="320"/>
      <c r="E102" s="320"/>
      <c r="F102" s="317"/>
      <c r="G102" s="322"/>
    </row>
    <row r="103" spans="1:7" ht="255.75" thickBot="1" x14ac:dyDescent="0.3">
      <c r="A103" s="312" t="s">
        <v>205</v>
      </c>
      <c r="B103" s="315" t="s">
        <v>128</v>
      </c>
      <c r="C103" s="26" t="s">
        <v>206</v>
      </c>
      <c r="D103" s="318">
        <v>44562</v>
      </c>
      <c r="E103" s="318">
        <v>44926</v>
      </c>
      <c r="F103" s="29" t="s">
        <v>12</v>
      </c>
      <c r="G103" s="30">
        <v>28337.4</v>
      </c>
    </row>
    <row r="104" spans="1:7" ht="49.5" customHeight="1" thickBot="1" x14ac:dyDescent="0.3">
      <c r="A104" s="313"/>
      <c r="B104" s="316"/>
      <c r="C104" s="26" t="s">
        <v>207</v>
      </c>
      <c r="D104" s="319"/>
      <c r="E104" s="319"/>
      <c r="F104" s="29" t="s">
        <v>13</v>
      </c>
      <c r="G104" s="22" t="s">
        <v>74</v>
      </c>
    </row>
    <row r="105" spans="1:7" ht="15.75" thickBot="1" x14ac:dyDescent="0.3">
      <c r="A105" s="313"/>
      <c r="B105" s="316"/>
      <c r="C105" s="27"/>
      <c r="D105" s="319"/>
      <c r="E105" s="319"/>
      <c r="F105" s="29" t="s">
        <v>14</v>
      </c>
      <c r="G105" s="30">
        <v>13407</v>
      </c>
    </row>
    <row r="106" spans="1:7" ht="15.75" thickBot="1" x14ac:dyDescent="0.3">
      <c r="A106" s="313"/>
      <c r="B106" s="316"/>
      <c r="C106" s="27"/>
      <c r="D106" s="319"/>
      <c r="E106" s="319"/>
      <c r="F106" s="29" t="s">
        <v>15</v>
      </c>
      <c r="G106" s="30">
        <v>14930.4</v>
      </c>
    </row>
    <row r="107" spans="1:7" ht="21" customHeight="1" thickBot="1" x14ac:dyDescent="0.3">
      <c r="A107" s="314"/>
      <c r="B107" s="317"/>
      <c r="C107" s="28"/>
      <c r="D107" s="320"/>
      <c r="E107" s="320"/>
      <c r="F107" s="29" t="s">
        <v>145</v>
      </c>
      <c r="G107" s="22" t="s">
        <v>74</v>
      </c>
    </row>
    <row r="108" spans="1:7" ht="70.5" customHeight="1" thickBot="1" x14ac:dyDescent="0.3">
      <c r="A108" s="312" t="s">
        <v>208</v>
      </c>
      <c r="B108" s="315" t="s">
        <v>21</v>
      </c>
      <c r="C108" s="315" t="s">
        <v>209</v>
      </c>
      <c r="D108" s="318">
        <v>44562</v>
      </c>
      <c r="E108" s="318">
        <v>44926</v>
      </c>
      <c r="F108" s="29" t="s">
        <v>12</v>
      </c>
      <c r="G108" s="30">
        <v>21390.7</v>
      </c>
    </row>
    <row r="109" spans="1:7" ht="15.75" thickBot="1" x14ac:dyDescent="0.3">
      <c r="A109" s="313"/>
      <c r="B109" s="316"/>
      <c r="C109" s="316"/>
      <c r="D109" s="319"/>
      <c r="E109" s="319"/>
      <c r="F109" s="29" t="s">
        <v>13</v>
      </c>
      <c r="G109" s="22" t="s">
        <v>74</v>
      </c>
    </row>
    <row r="110" spans="1:7" ht="15.75" thickBot="1" x14ac:dyDescent="0.3">
      <c r="A110" s="313"/>
      <c r="B110" s="316"/>
      <c r="C110" s="316"/>
      <c r="D110" s="319"/>
      <c r="E110" s="319"/>
      <c r="F110" s="29" t="s">
        <v>14</v>
      </c>
      <c r="G110" s="30">
        <v>7155</v>
      </c>
    </row>
    <row r="111" spans="1:7" ht="15.75" thickBot="1" x14ac:dyDescent="0.3">
      <c r="A111" s="313"/>
      <c r="B111" s="316"/>
      <c r="C111" s="316"/>
      <c r="D111" s="319"/>
      <c r="E111" s="319"/>
      <c r="F111" s="29" t="s">
        <v>15</v>
      </c>
      <c r="G111" s="30">
        <v>14235.7</v>
      </c>
    </row>
    <row r="112" spans="1:7" ht="15.75" thickBot="1" x14ac:dyDescent="0.3">
      <c r="A112" s="314"/>
      <c r="B112" s="317"/>
      <c r="C112" s="317"/>
      <c r="D112" s="320"/>
      <c r="E112" s="320"/>
      <c r="F112" s="29" t="s">
        <v>145</v>
      </c>
      <c r="G112" s="22" t="s">
        <v>74</v>
      </c>
    </row>
    <row r="113" spans="1:7" ht="23.25" customHeight="1" x14ac:dyDescent="0.25">
      <c r="A113" s="24" t="s">
        <v>210</v>
      </c>
      <c r="B113" s="315" t="s">
        <v>22</v>
      </c>
      <c r="C113" s="315" t="s">
        <v>152</v>
      </c>
      <c r="D113" s="315" t="s">
        <v>152</v>
      </c>
      <c r="E113" s="318">
        <v>44926</v>
      </c>
      <c r="F113" s="315" t="s">
        <v>152</v>
      </c>
      <c r="G113" s="321" t="s">
        <v>152</v>
      </c>
    </row>
    <row r="114" spans="1:7" ht="48.75" customHeight="1" thickBot="1" x14ac:dyDescent="0.3">
      <c r="A114" s="31" t="s">
        <v>211</v>
      </c>
      <c r="B114" s="317"/>
      <c r="C114" s="317"/>
      <c r="D114" s="317"/>
      <c r="E114" s="320"/>
      <c r="F114" s="317"/>
      <c r="G114" s="322"/>
    </row>
    <row r="115" spans="1:7" ht="105.75" thickBot="1" x14ac:dyDescent="0.3">
      <c r="A115" s="312" t="s">
        <v>212</v>
      </c>
      <c r="B115" s="315" t="s">
        <v>21</v>
      </c>
      <c r="C115" s="26" t="s">
        <v>213</v>
      </c>
      <c r="D115" s="318">
        <v>44562</v>
      </c>
      <c r="E115" s="318">
        <v>44926</v>
      </c>
      <c r="F115" s="29" t="s">
        <v>12</v>
      </c>
      <c r="G115" s="30">
        <v>6946.7</v>
      </c>
    </row>
    <row r="116" spans="1:7" ht="60.75" thickBot="1" x14ac:dyDescent="0.3">
      <c r="A116" s="313"/>
      <c r="B116" s="316"/>
      <c r="C116" s="26" t="s">
        <v>214</v>
      </c>
      <c r="D116" s="319"/>
      <c r="E116" s="319"/>
      <c r="F116" s="29" t="s">
        <v>13</v>
      </c>
      <c r="G116" s="22" t="s">
        <v>74</v>
      </c>
    </row>
    <row r="117" spans="1:7" ht="15.75" thickBot="1" x14ac:dyDescent="0.3">
      <c r="A117" s="313"/>
      <c r="B117" s="316"/>
      <c r="C117" s="27"/>
      <c r="D117" s="319"/>
      <c r="E117" s="319"/>
      <c r="F117" s="29" t="s">
        <v>14</v>
      </c>
      <c r="G117" s="30">
        <v>6252</v>
      </c>
    </row>
    <row r="118" spans="1:7" ht="15.75" thickBot="1" x14ac:dyDescent="0.3">
      <c r="A118" s="313"/>
      <c r="B118" s="316"/>
      <c r="C118" s="27"/>
      <c r="D118" s="319"/>
      <c r="E118" s="319"/>
      <c r="F118" s="29" t="s">
        <v>15</v>
      </c>
      <c r="G118" s="22">
        <v>694.7</v>
      </c>
    </row>
    <row r="119" spans="1:7" ht="15.75" thickBot="1" x14ac:dyDescent="0.3">
      <c r="A119" s="314"/>
      <c r="B119" s="317"/>
      <c r="C119" s="28"/>
      <c r="D119" s="320"/>
      <c r="E119" s="320"/>
      <c r="F119" s="29" t="s">
        <v>145</v>
      </c>
      <c r="G119" s="22" t="s">
        <v>74</v>
      </c>
    </row>
    <row r="120" spans="1:7" ht="32.25" customHeight="1" x14ac:dyDescent="0.25">
      <c r="A120" s="24" t="s">
        <v>215</v>
      </c>
      <c r="B120" s="315" t="s">
        <v>22</v>
      </c>
      <c r="C120" s="315" t="s">
        <v>152</v>
      </c>
      <c r="D120" s="315" t="s">
        <v>152</v>
      </c>
      <c r="E120" s="318">
        <v>44926</v>
      </c>
      <c r="F120" s="315" t="s">
        <v>152</v>
      </c>
      <c r="G120" s="321" t="s">
        <v>152</v>
      </c>
    </row>
    <row r="121" spans="1:7" ht="33" customHeight="1" thickBot="1" x14ac:dyDescent="0.3">
      <c r="A121" s="31" t="s">
        <v>216</v>
      </c>
      <c r="B121" s="317"/>
      <c r="C121" s="317"/>
      <c r="D121" s="317"/>
      <c r="E121" s="320"/>
      <c r="F121" s="317"/>
      <c r="G121" s="322"/>
    </row>
    <row r="122" spans="1:7" ht="30" x14ac:dyDescent="0.25">
      <c r="A122" s="24" t="s">
        <v>217</v>
      </c>
      <c r="B122" s="315" t="s">
        <v>22</v>
      </c>
      <c r="C122" s="315" t="s">
        <v>152</v>
      </c>
      <c r="D122" s="315" t="s">
        <v>152</v>
      </c>
      <c r="E122" s="315" t="s">
        <v>219</v>
      </c>
      <c r="F122" s="315" t="s">
        <v>152</v>
      </c>
      <c r="G122" s="321" t="s">
        <v>152</v>
      </c>
    </row>
    <row r="123" spans="1:7" ht="57.75" customHeight="1" thickBot="1" x14ac:dyDescent="0.3">
      <c r="A123" s="31" t="s">
        <v>218</v>
      </c>
      <c r="B123" s="317"/>
      <c r="C123" s="317"/>
      <c r="D123" s="317"/>
      <c r="E123" s="317"/>
      <c r="F123" s="317"/>
      <c r="G123" s="322"/>
    </row>
    <row r="124" spans="1:7" ht="19.5" customHeight="1" x14ac:dyDescent="0.25">
      <c r="A124" s="24" t="s">
        <v>220</v>
      </c>
      <c r="B124" s="315" t="s">
        <v>22</v>
      </c>
      <c r="C124" s="315" t="s">
        <v>152</v>
      </c>
      <c r="D124" s="315" t="s">
        <v>152</v>
      </c>
      <c r="E124" s="318">
        <v>44926</v>
      </c>
      <c r="F124" s="315" t="s">
        <v>152</v>
      </c>
      <c r="G124" s="321" t="s">
        <v>152</v>
      </c>
    </row>
    <row r="125" spans="1:7" ht="66.75" customHeight="1" thickBot="1" x14ac:dyDescent="0.3">
      <c r="A125" s="31" t="s">
        <v>221</v>
      </c>
      <c r="B125" s="317"/>
      <c r="C125" s="317"/>
      <c r="D125" s="317"/>
      <c r="E125" s="320"/>
      <c r="F125" s="317"/>
      <c r="G125" s="322"/>
    </row>
    <row r="126" spans="1:7" ht="39.950000000000003" customHeight="1" thickBot="1" x14ac:dyDescent="0.3">
      <c r="A126" s="312" t="s">
        <v>222</v>
      </c>
      <c r="B126" s="315" t="s">
        <v>223</v>
      </c>
      <c r="C126" s="315" t="s">
        <v>224</v>
      </c>
      <c r="D126" s="318">
        <v>44562</v>
      </c>
      <c r="E126" s="318">
        <v>44926</v>
      </c>
      <c r="F126" s="29" t="s">
        <v>12</v>
      </c>
      <c r="G126" s="30">
        <v>2246.6</v>
      </c>
    </row>
    <row r="127" spans="1:7" ht="15.75" thickBot="1" x14ac:dyDescent="0.3">
      <c r="A127" s="313"/>
      <c r="B127" s="316"/>
      <c r="C127" s="316"/>
      <c r="D127" s="319"/>
      <c r="E127" s="319"/>
      <c r="F127" s="29" t="s">
        <v>13</v>
      </c>
      <c r="G127" s="22" t="s">
        <v>74</v>
      </c>
    </row>
    <row r="128" spans="1:7" ht="15.75" thickBot="1" x14ac:dyDescent="0.3">
      <c r="A128" s="313"/>
      <c r="B128" s="316"/>
      <c r="C128" s="316"/>
      <c r="D128" s="319"/>
      <c r="E128" s="319"/>
      <c r="F128" s="29" t="s">
        <v>14</v>
      </c>
      <c r="G128" s="30">
        <v>2246.6</v>
      </c>
    </row>
    <row r="129" spans="1:7" ht="15.75" thickBot="1" x14ac:dyDescent="0.3">
      <c r="A129" s="313"/>
      <c r="B129" s="316"/>
      <c r="C129" s="316"/>
      <c r="D129" s="319"/>
      <c r="E129" s="319"/>
      <c r="F129" s="29" t="s">
        <v>15</v>
      </c>
      <c r="G129" s="22" t="s">
        <v>74</v>
      </c>
    </row>
    <row r="130" spans="1:7" ht="15.75" thickBot="1" x14ac:dyDescent="0.3">
      <c r="A130" s="314"/>
      <c r="B130" s="317"/>
      <c r="C130" s="317"/>
      <c r="D130" s="320"/>
      <c r="E130" s="320"/>
      <c r="F130" s="29" t="s">
        <v>145</v>
      </c>
      <c r="G130" s="22" t="s">
        <v>74</v>
      </c>
    </row>
    <row r="131" spans="1:7" ht="39.950000000000003" customHeight="1" thickBot="1" x14ac:dyDescent="0.3">
      <c r="A131" s="312" t="s">
        <v>225</v>
      </c>
      <c r="B131" s="315" t="s">
        <v>17</v>
      </c>
      <c r="C131" s="315" t="s">
        <v>226</v>
      </c>
      <c r="D131" s="318">
        <v>44562</v>
      </c>
      <c r="E131" s="318">
        <v>44926</v>
      </c>
      <c r="F131" s="29" t="s">
        <v>12</v>
      </c>
      <c r="G131" s="29"/>
    </row>
    <row r="132" spans="1:7" ht="15.75" thickBot="1" x14ac:dyDescent="0.3">
      <c r="A132" s="313"/>
      <c r="B132" s="316"/>
      <c r="C132" s="316"/>
      <c r="D132" s="319"/>
      <c r="E132" s="319"/>
      <c r="F132" s="29" t="s">
        <v>13</v>
      </c>
      <c r="G132" s="22" t="s">
        <v>74</v>
      </c>
    </row>
    <row r="133" spans="1:7" ht="15.75" thickBot="1" x14ac:dyDescent="0.3">
      <c r="A133" s="313"/>
      <c r="B133" s="316"/>
      <c r="C133" s="316"/>
      <c r="D133" s="319"/>
      <c r="E133" s="319"/>
      <c r="F133" s="29" t="s">
        <v>14</v>
      </c>
      <c r="G133" s="29"/>
    </row>
    <row r="134" spans="1:7" ht="15.75" thickBot="1" x14ac:dyDescent="0.3">
      <c r="A134" s="313"/>
      <c r="B134" s="316"/>
      <c r="C134" s="316"/>
      <c r="D134" s="319"/>
      <c r="E134" s="319"/>
      <c r="F134" s="29" t="s">
        <v>15</v>
      </c>
      <c r="G134" s="22" t="s">
        <v>74</v>
      </c>
    </row>
    <row r="135" spans="1:7" ht="15.75" thickBot="1" x14ac:dyDescent="0.3">
      <c r="A135" s="314"/>
      <c r="B135" s="317"/>
      <c r="C135" s="317"/>
      <c r="D135" s="320"/>
      <c r="E135" s="320"/>
      <c r="F135" s="29" t="s">
        <v>145</v>
      </c>
      <c r="G135" s="22" t="s">
        <v>74</v>
      </c>
    </row>
    <row r="136" spans="1:7" ht="32.25" customHeight="1" x14ac:dyDescent="0.25">
      <c r="A136" s="24" t="s">
        <v>227</v>
      </c>
      <c r="B136" s="315" t="s">
        <v>17</v>
      </c>
      <c r="C136" s="315" t="s">
        <v>152</v>
      </c>
      <c r="D136" s="315" t="s">
        <v>152</v>
      </c>
      <c r="E136" s="318">
        <v>44926</v>
      </c>
      <c r="F136" s="315" t="s">
        <v>152</v>
      </c>
      <c r="G136" s="321" t="s">
        <v>152</v>
      </c>
    </row>
    <row r="137" spans="1:7" ht="94.5" customHeight="1" thickBot="1" x14ac:dyDescent="0.3">
      <c r="A137" s="31" t="s">
        <v>228</v>
      </c>
      <c r="B137" s="317"/>
      <c r="C137" s="317"/>
      <c r="D137" s="317"/>
      <c r="E137" s="320"/>
      <c r="F137" s="317"/>
      <c r="G137" s="322"/>
    </row>
    <row r="138" spans="1:7" ht="20.100000000000001" customHeight="1" thickBot="1" x14ac:dyDescent="0.3">
      <c r="A138" s="312" t="s">
        <v>229</v>
      </c>
      <c r="B138" s="315" t="s">
        <v>126</v>
      </c>
      <c r="C138" s="26" t="s">
        <v>230</v>
      </c>
      <c r="D138" s="318">
        <v>44562</v>
      </c>
      <c r="E138" s="318">
        <v>44926</v>
      </c>
      <c r="F138" s="29" t="s">
        <v>12</v>
      </c>
      <c r="G138" s="29"/>
    </row>
    <row r="139" spans="1:7" ht="39.950000000000003" customHeight="1" thickBot="1" x14ac:dyDescent="0.3">
      <c r="A139" s="313"/>
      <c r="B139" s="316"/>
      <c r="C139" s="26" t="s">
        <v>231</v>
      </c>
      <c r="D139" s="319"/>
      <c r="E139" s="319"/>
      <c r="F139" s="29" t="s">
        <v>13</v>
      </c>
      <c r="G139" s="29"/>
    </row>
    <row r="140" spans="1:7" ht="15.75" thickBot="1" x14ac:dyDescent="0.3">
      <c r="A140" s="313"/>
      <c r="B140" s="316"/>
      <c r="C140" s="27"/>
      <c r="D140" s="319"/>
      <c r="E140" s="319"/>
      <c r="F140" s="29" t="s">
        <v>14</v>
      </c>
      <c r="G140" s="29"/>
    </row>
    <row r="141" spans="1:7" ht="15.75" thickBot="1" x14ac:dyDescent="0.3">
      <c r="A141" s="313"/>
      <c r="B141" s="316"/>
      <c r="C141" s="27"/>
      <c r="D141" s="319"/>
      <c r="E141" s="319"/>
      <c r="F141" s="29" t="s">
        <v>15</v>
      </c>
      <c r="G141" s="29"/>
    </row>
    <row r="142" spans="1:7" ht="15.75" thickBot="1" x14ac:dyDescent="0.3">
      <c r="A142" s="314"/>
      <c r="B142" s="317"/>
      <c r="C142" s="28"/>
      <c r="D142" s="320"/>
      <c r="E142" s="320"/>
      <c r="F142" s="29" t="s">
        <v>145</v>
      </c>
      <c r="G142" s="22" t="s">
        <v>74</v>
      </c>
    </row>
    <row r="143" spans="1:7" ht="39.950000000000003" customHeight="1" thickBot="1" x14ac:dyDescent="0.3">
      <c r="A143" s="312" t="s">
        <v>232</v>
      </c>
      <c r="B143" s="315" t="s">
        <v>96</v>
      </c>
      <c r="C143" s="315" t="s">
        <v>233</v>
      </c>
      <c r="D143" s="318">
        <v>44562</v>
      </c>
      <c r="E143" s="318">
        <v>44926</v>
      </c>
      <c r="F143" s="29" t="s">
        <v>12</v>
      </c>
      <c r="G143" s="22" t="s">
        <v>74</v>
      </c>
    </row>
    <row r="144" spans="1:7" ht="15.75" thickBot="1" x14ac:dyDescent="0.3">
      <c r="A144" s="313"/>
      <c r="B144" s="316"/>
      <c r="C144" s="316"/>
      <c r="D144" s="319"/>
      <c r="E144" s="319"/>
      <c r="F144" s="29" t="s">
        <v>13</v>
      </c>
      <c r="G144" s="22" t="s">
        <v>74</v>
      </c>
    </row>
    <row r="145" spans="1:7" ht="15.75" thickBot="1" x14ac:dyDescent="0.3">
      <c r="A145" s="313"/>
      <c r="B145" s="316"/>
      <c r="C145" s="316"/>
      <c r="D145" s="319"/>
      <c r="E145" s="319"/>
      <c r="F145" s="29" t="s">
        <v>14</v>
      </c>
      <c r="G145" s="22" t="s">
        <v>74</v>
      </c>
    </row>
    <row r="146" spans="1:7" ht="15.75" thickBot="1" x14ac:dyDescent="0.3">
      <c r="A146" s="313"/>
      <c r="B146" s="316"/>
      <c r="C146" s="316"/>
      <c r="D146" s="319"/>
      <c r="E146" s="319"/>
      <c r="F146" s="29" t="s">
        <v>15</v>
      </c>
      <c r="G146" s="22" t="s">
        <v>74</v>
      </c>
    </row>
    <row r="147" spans="1:7" ht="15.75" thickBot="1" x14ac:dyDescent="0.3">
      <c r="A147" s="314"/>
      <c r="B147" s="317"/>
      <c r="C147" s="317"/>
      <c r="D147" s="320"/>
      <c r="E147" s="320"/>
      <c r="F147" s="29" t="s">
        <v>145</v>
      </c>
      <c r="G147" s="22" t="s">
        <v>74</v>
      </c>
    </row>
    <row r="148" spans="1:7" ht="30" x14ac:dyDescent="0.25">
      <c r="A148" s="24" t="s">
        <v>234</v>
      </c>
      <c r="B148" s="315" t="s">
        <v>96</v>
      </c>
      <c r="C148" s="315" t="s">
        <v>152</v>
      </c>
      <c r="D148" s="315" t="s">
        <v>152</v>
      </c>
      <c r="E148" s="315" t="s">
        <v>236</v>
      </c>
      <c r="F148" s="315" t="s">
        <v>152</v>
      </c>
      <c r="G148" s="321" t="s">
        <v>152</v>
      </c>
    </row>
    <row r="149" spans="1:7" ht="39.950000000000003" customHeight="1" thickBot="1" x14ac:dyDescent="0.3">
      <c r="A149" s="31" t="s">
        <v>235</v>
      </c>
      <c r="B149" s="317"/>
      <c r="C149" s="317"/>
      <c r="D149" s="317"/>
      <c r="E149" s="317"/>
      <c r="F149" s="317"/>
      <c r="G149" s="322"/>
    </row>
    <row r="150" spans="1:7" ht="39.950000000000003" customHeight="1" thickBot="1" x14ac:dyDescent="0.3">
      <c r="A150" s="312" t="s">
        <v>237</v>
      </c>
      <c r="B150" s="315" t="s">
        <v>127</v>
      </c>
      <c r="C150" s="315" t="s">
        <v>238</v>
      </c>
      <c r="D150" s="318">
        <v>44562</v>
      </c>
      <c r="E150" s="318">
        <v>44926</v>
      </c>
      <c r="F150" s="29" t="s">
        <v>12</v>
      </c>
      <c r="G150" s="30">
        <v>8000</v>
      </c>
    </row>
    <row r="151" spans="1:7" ht="15.75" thickBot="1" x14ac:dyDescent="0.3">
      <c r="A151" s="313"/>
      <c r="B151" s="316"/>
      <c r="C151" s="316"/>
      <c r="D151" s="319"/>
      <c r="E151" s="319"/>
      <c r="F151" s="29" t="s">
        <v>13</v>
      </c>
      <c r="G151" s="22" t="s">
        <v>74</v>
      </c>
    </row>
    <row r="152" spans="1:7" ht="15.75" thickBot="1" x14ac:dyDescent="0.3">
      <c r="A152" s="313"/>
      <c r="B152" s="316"/>
      <c r="C152" s="316"/>
      <c r="D152" s="319"/>
      <c r="E152" s="319"/>
      <c r="F152" s="29" t="s">
        <v>14</v>
      </c>
      <c r="G152" s="22" t="s">
        <v>74</v>
      </c>
    </row>
    <row r="153" spans="1:7" ht="15.75" thickBot="1" x14ac:dyDescent="0.3">
      <c r="A153" s="313"/>
      <c r="B153" s="316"/>
      <c r="C153" s="316"/>
      <c r="D153" s="319"/>
      <c r="E153" s="319"/>
      <c r="F153" s="29" t="s">
        <v>15</v>
      </c>
      <c r="G153" s="30">
        <v>8000</v>
      </c>
    </row>
    <row r="154" spans="1:7" ht="15.75" thickBot="1" x14ac:dyDescent="0.3">
      <c r="A154" s="314"/>
      <c r="B154" s="317"/>
      <c r="C154" s="317"/>
      <c r="D154" s="320"/>
      <c r="E154" s="320"/>
      <c r="F154" s="25"/>
      <c r="G154" s="25"/>
    </row>
  </sheetData>
  <mergeCells count="224">
    <mergeCell ref="A1:A2"/>
    <mergeCell ref="B1:B2"/>
    <mergeCell ref="C1:C2"/>
    <mergeCell ref="D1:D2"/>
    <mergeCell ref="E1:E2"/>
    <mergeCell ref="F1:G1"/>
    <mergeCell ref="A4:A8"/>
    <mergeCell ref="B4:B8"/>
    <mergeCell ref="D4:D8"/>
    <mergeCell ref="E4:E8"/>
    <mergeCell ref="A9:A13"/>
    <mergeCell ref="B9:B13"/>
    <mergeCell ref="C9:C13"/>
    <mergeCell ref="D9:D13"/>
    <mergeCell ref="E9:E13"/>
    <mergeCell ref="A14:A18"/>
    <mergeCell ref="B14:B18"/>
    <mergeCell ref="C14:C18"/>
    <mergeCell ref="D14:D18"/>
    <mergeCell ref="E14:E18"/>
    <mergeCell ref="G26:G27"/>
    <mergeCell ref="F19:F20"/>
    <mergeCell ref="G19:G20"/>
    <mergeCell ref="B21:B25"/>
    <mergeCell ref="C21:C25"/>
    <mergeCell ref="D21:D25"/>
    <mergeCell ref="E21:E25"/>
    <mergeCell ref="F33:F34"/>
    <mergeCell ref="G33:G34"/>
    <mergeCell ref="B19:B20"/>
    <mergeCell ref="C19:C20"/>
    <mergeCell ref="D19:D20"/>
    <mergeCell ref="E19:E20"/>
    <mergeCell ref="B26:B27"/>
    <mergeCell ref="C26:C27"/>
    <mergeCell ref="D26:D27"/>
    <mergeCell ref="E26:E27"/>
    <mergeCell ref="F26:F27"/>
    <mergeCell ref="A35:A39"/>
    <mergeCell ref="B35:B39"/>
    <mergeCell ref="C35:C39"/>
    <mergeCell ref="D35:D39"/>
    <mergeCell ref="E35:E39"/>
    <mergeCell ref="A28:A32"/>
    <mergeCell ref="B28:B32"/>
    <mergeCell ref="C28:C32"/>
    <mergeCell ref="D28:D32"/>
    <mergeCell ref="E28:E32"/>
    <mergeCell ref="B33:B34"/>
    <mergeCell ref="C33:C34"/>
    <mergeCell ref="D33:D34"/>
    <mergeCell ref="E33:E34"/>
    <mergeCell ref="A40:A44"/>
    <mergeCell ref="B40:B44"/>
    <mergeCell ref="C40:C44"/>
    <mergeCell ref="D40:D44"/>
    <mergeCell ref="E40:E44"/>
    <mergeCell ref="B45:B46"/>
    <mergeCell ref="C45:C46"/>
    <mergeCell ref="D45:D46"/>
    <mergeCell ref="E45:E46"/>
    <mergeCell ref="B52:B53"/>
    <mergeCell ref="C52:C53"/>
    <mergeCell ref="D52:D53"/>
    <mergeCell ref="E52:E53"/>
    <mergeCell ref="F52:F53"/>
    <mergeCell ref="G52:G53"/>
    <mergeCell ref="F45:F46"/>
    <mergeCell ref="G45:G46"/>
    <mergeCell ref="A47:A51"/>
    <mergeCell ref="B47:B51"/>
    <mergeCell ref="C47:C51"/>
    <mergeCell ref="D47:D51"/>
    <mergeCell ref="E47:E51"/>
    <mergeCell ref="A54:A58"/>
    <mergeCell ref="B54:B58"/>
    <mergeCell ref="C54:C58"/>
    <mergeCell ref="D54:D58"/>
    <mergeCell ref="E54:E58"/>
    <mergeCell ref="A59:A63"/>
    <mergeCell ref="B59:B63"/>
    <mergeCell ref="C59:C63"/>
    <mergeCell ref="D59:D63"/>
    <mergeCell ref="E59:E63"/>
    <mergeCell ref="B66:B67"/>
    <mergeCell ref="C66:C67"/>
    <mergeCell ref="D66:D67"/>
    <mergeCell ref="E66:E67"/>
    <mergeCell ref="F66:F67"/>
    <mergeCell ref="G66:G67"/>
    <mergeCell ref="B64:B65"/>
    <mergeCell ref="C64:C65"/>
    <mergeCell ref="D64:D65"/>
    <mergeCell ref="E64:E65"/>
    <mergeCell ref="F64:F65"/>
    <mergeCell ref="G64:G65"/>
    <mergeCell ref="F73:F74"/>
    <mergeCell ref="G73:G74"/>
    <mergeCell ref="A75:A79"/>
    <mergeCell ref="B75:B79"/>
    <mergeCell ref="C75:C79"/>
    <mergeCell ref="D75:D79"/>
    <mergeCell ref="E75:E79"/>
    <mergeCell ref="A68:A72"/>
    <mergeCell ref="B68:B72"/>
    <mergeCell ref="C68:C72"/>
    <mergeCell ref="D68:D72"/>
    <mergeCell ref="E68:E72"/>
    <mergeCell ref="B73:B74"/>
    <mergeCell ref="C73:C74"/>
    <mergeCell ref="D73:D74"/>
    <mergeCell ref="E73:E74"/>
    <mergeCell ref="A80:A84"/>
    <mergeCell ref="B80:B84"/>
    <mergeCell ref="C80:C84"/>
    <mergeCell ref="D80:D84"/>
    <mergeCell ref="E80:E84"/>
    <mergeCell ref="B85:B86"/>
    <mergeCell ref="C85:C86"/>
    <mergeCell ref="D85:D86"/>
    <mergeCell ref="E85:E86"/>
    <mergeCell ref="B89:B90"/>
    <mergeCell ref="C89:C90"/>
    <mergeCell ref="D89:D90"/>
    <mergeCell ref="E89:E90"/>
    <mergeCell ref="F89:F90"/>
    <mergeCell ref="G89:G90"/>
    <mergeCell ref="F85:F86"/>
    <mergeCell ref="G85:G86"/>
    <mergeCell ref="B87:B88"/>
    <mergeCell ref="C87:C88"/>
    <mergeCell ref="D87:D88"/>
    <mergeCell ref="E87:E88"/>
    <mergeCell ref="F87:F88"/>
    <mergeCell ref="G87:G88"/>
    <mergeCell ref="B101:B102"/>
    <mergeCell ref="C101:C102"/>
    <mergeCell ref="D101:D102"/>
    <mergeCell ref="E101:E102"/>
    <mergeCell ref="F101:F102"/>
    <mergeCell ref="G101:G102"/>
    <mergeCell ref="A91:A95"/>
    <mergeCell ref="B91:B95"/>
    <mergeCell ref="C91:C95"/>
    <mergeCell ref="D91:D95"/>
    <mergeCell ref="E91:E95"/>
    <mergeCell ref="A96:A100"/>
    <mergeCell ref="B96:B100"/>
    <mergeCell ref="C96:C100"/>
    <mergeCell ref="D96:D100"/>
    <mergeCell ref="E96:E100"/>
    <mergeCell ref="F113:F114"/>
    <mergeCell ref="G113:G114"/>
    <mergeCell ref="A103:A107"/>
    <mergeCell ref="B103:B107"/>
    <mergeCell ref="D103:D107"/>
    <mergeCell ref="E103:E107"/>
    <mergeCell ref="A108:A112"/>
    <mergeCell ref="B108:B112"/>
    <mergeCell ref="C108:C112"/>
    <mergeCell ref="D108:D112"/>
    <mergeCell ref="E108:E112"/>
    <mergeCell ref="A115:A119"/>
    <mergeCell ref="B115:B119"/>
    <mergeCell ref="D115:D119"/>
    <mergeCell ref="E115:E119"/>
    <mergeCell ref="B120:B121"/>
    <mergeCell ref="C120:C121"/>
    <mergeCell ref="D120:D121"/>
    <mergeCell ref="E120:E121"/>
    <mergeCell ref="B113:B114"/>
    <mergeCell ref="C113:C114"/>
    <mergeCell ref="D113:D114"/>
    <mergeCell ref="E113:E114"/>
    <mergeCell ref="B124:B125"/>
    <mergeCell ref="C124:C125"/>
    <mergeCell ref="D124:D125"/>
    <mergeCell ref="E124:E125"/>
    <mergeCell ref="F124:F125"/>
    <mergeCell ref="G124:G125"/>
    <mergeCell ref="F120:F121"/>
    <mergeCell ref="G120:G121"/>
    <mergeCell ref="B122:B123"/>
    <mergeCell ref="C122:C123"/>
    <mergeCell ref="D122:D123"/>
    <mergeCell ref="E122:E123"/>
    <mergeCell ref="F122:F123"/>
    <mergeCell ref="G122:G123"/>
    <mergeCell ref="B136:B137"/>
    <mergeCell ref="C136:C137"/>
    <mergeCell ref="D136:D137"/>
    <mergeCell ref="E136:E137"/>
    <mergeCell ref="F136:F137"/>
    <mergeCell ref="G136:G137"/>
    <mergeCell ref="A126:A130"/>
    <mergeCell ref="B126:B130"/>
    <mergeCell ref="C126:C130"/>
    <mergeCell ref="D126:D130"/>
    <mergeCell ref="E126:E130"/>
    <mergeCell ref="A131:A135"/>
    <mergeCell ref="B131:B135"/>
    <mergeCell ref="C131:C135"/>
    <mergeCell ref="D131:D135"/>
    <mergeCell ref="E131:E135"/>
    <mergeCell ref="F148:F149"/>
    <mergeCell ref="G148:G149"/>
    <mergeCell ref="A138:A142"/>
    <mergeCell ref="B138:B142"/>
    <mergeCell ref="D138:D142"/>
    <mergeCell ref="E138:E142"/>
    <mergeCell ref="A143:A147"/>
    <mergeCell ref="B143:B147"/>
    <mergeCell ref="C143:C147"/>
    <mergeCell ref="D143:D147"/>
    <mergeCell ref="E143:E147"/>
    <mergeCell ref="A150:A154"/>
    <mergeCell ref="B150:B154"/>
    <mergeCell ref="C150:C154"/>
    <mergeCell ref="D150:D154"/>
    <mergeCell ref="E150:E154"/>
    <mergeCell ref="B148:B149"/>
    <mergeCell ref="C148:C149"/>
    <mergeCell ref="D148:D149"/>
    <mergeCell ref="E148:E149"/>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Яценко Полина Олеговна</cp:lastModifiedBy>
  <cp:lastPrinted>2023-07-19T11:20:47Z</cp:lastPrinted>
  <dcterms:created xsi:type="dcterms:W3CDTF">2020-03-20T10:34:01Z</dcterms:created>
  <dcterms:modified xsi:type="dcterms:W3CDTF">2023-07-27T12:31:40Z</dcterms:modified>
</cp:coreProperties>
</file>